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/>
  <xr:revisionPtr revIDLastSave="282" documentId="8_{84B80AD0-0725-4708-91F3-A215C2D06B61}" xr6:coauthVersionLast="47" xr6:coauthVersionMax="47" xr10:uidLastSave="{591DFBAE-E77F-4181-80B1-54E7052176A8}"/>
  <bookViews>
    <workbookView xWindow="-108" yWindow="-108" windowWidth="23256" windowHeight="12456" tabRatio="550" firstSheet="1" activeTab="1" xr2:uid="{00000000-000D-0000-FFFF-FFFF00000000}"/>
  </bookViews>
  <sheets>
    <sheet name="Summary (2)" sheetId="7" state="hidden" r:id="rId1"/>
    <sheet name="Summary" sheetId="1" r:id="rId2"/>
    <sheet name="Monthly Income" sheetId="3" r:id="rId3"/>
    <sheet name="Monthly Savings" sheetId="5" r:id="rId4"/>
    <sheet name="Monthly Expenses" sheetId="4" r:id="rId5"/>
    <sheet name="Expense Details" sheetId="6" r:id="rId6"/>
    <sheet name="Chart Data" sheetId="2" state="hidden" r:id="rId7"/>
  </sheets>
  <definedNames>
    <definedName name="BudgetTitle" localSheetId="0">'Summary (2)'!$B$1</definedName>
    <definedName name="BudgetTitle">Summary!$A$1</definedName>
    <definedName name="ColumnTitleRegion1..C4.1" localSheetId="0">'Summary (2)'!$C$3</definedName>
    <definedName name="ColumnTitleRegion1..C4.1">Summary!$B$3</definedName>
    <definedName name="ColumnTitleRegion2..C6.1" localSheetId="0">'Summary (2)'!$C$5</definedName>
    <definedName name="ColumnTitleRegion2..C6.1">Summary!$B$5</definedName>
    <definedName name="ColumnTitleRegion3..C8.1" localSheetId="0">'Summary (2)'!$C$7</definedName>
    <definedName name="ColumnTitleRegion3..C8.1">Summary!$B$7</definedName>
    <definedName name="ColumnTitleRegion4..C10.1" localSheetId="0">'Summary (2)'!$C$9</definedName>
    <definedName name="ColumnTitleRegion4..C10.1">Summary!$B$9</definedName>
    <definedName name="Percentage_of_Income_Spent">'Chart Data'!$B$5</definedName>
    <definedName name="_xlnm.Print_Titles" localSheetId="4">'Monthly Expenses'!$2:$3</definedName>
    <definedName name="_xlnm.Print_Titles" localSheetId="2">'Monthly Income'!$2:$3</definedName>
    <definedName name="_xlnm.Print_Titles" localSheetId="3">'Monthly Savings'!$2:$3</definedName>
    <definedName name="Title2" localSheetId="0">MonthlyIncome[[#Headers],[ITEM]]</definedName>
    <definedName name="Title2">MonthlyIncome[[#Headers],[ITEM]]</definedName>
    <definedName name="Title3" localSheetId="0">MonthlyExpenses[[#Headers],[ITEM]]</definedName>
    <definedName name="Title3">MonthlyExpenses[[#Headers],[ITEM]]</definedName>
    <definedName name="Title4" localSheetId="0">Savings[[#Headers],[DATE]]</definedName>
    <definedName name="Title4">Savings[[#Headers],[DATE]]</definedName>
    <definedName name="TotalMonthlyExpenses" localSheetId="0">'Summary (2)'!$C$6</definedName>
    <definedName name="TotalMonthlyExpenses">Summary!$B$6</definedName>
    <definedName name="TotalMonthlyIncome" localSheetId="0">'Summary (2)'!$C$4</definedName>
    <definedName name="TotalMonthlyIncome">Summary!$B$4</definedName>
    <definedName name="TotalMonthlySavings" localSheetId="0">'Summary (2)'!$C$8</definedName>
    <definedName name="TotalMonthlySavings">Summary!$B$8</definedName>
    <definedName name="Transactions">'Expense Details'!$A$2:$I$1000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8" i="1" l="1"/>
  <c r="AQ4" i="1"/>
  <c r="AM8" i="1"/>
  <c r="AM4" i="1"/>
  <c r="AI8" i="1"/>
  <c r="AI4" i="1"/>
  <c r="AF8" i="1"/>
  <c r="AF4" i="1"/>
  <c r="AB8" i="1"/>
  <c r="AB4" i="1"/>
  <c r="X8" i="1"/>
  <c r="X4" i="1"/>
  <c r="U8" i="1"/>
  <c r="U4" i="1"/>
  <c r="Q8" i="1"/>
  <c r="Q4" i="1"/>
  <c r="M8" i="1"/>
  <c r="M4" i="1"/>
  <c r="P16" i="4"/>
  <c r="P15" i="4"/>
  <c r="P14" i="4"/>
  <c r="P13" i="4"/>
  <c r="P12" i="4"/>
  <c r="P11" i="4"/>
  <c r="P10" i="4"/>
  <c r="P9" i="4"/>
  <c r="P8" i="4"/>
  <c r="P7" i="4"/>
  <c r="P6" i="4"/>
  <c r="P5" i="4"/>
  <c r="P4" i="4"/>
  <c r="AQ6" i="1" s="1"/>
  <c r="O16" i="4"/>
  <c r="O15" i="4"/>
  <c r="O14" i="4"/>
  <c r="O13" i="4"/>
  <c r="O12" i="4"/>
  <c r="O11" i="4"/>
  <c r="O10" i="4"/>
  <c r="O9" i="4"/>
  <c r="O8" i="4"/>
  <c r="O7" i="4"/>
  <c r="O6" i="4"/>
  <c r="O5" i="4"/>
  <c r="O4" i="4"/>
  <c r="AM6" i="1" s="1"/>
  <c r="N16" i="4"/>
  <c r="N15" i="4"/>
  <c r="N14" i="4"/>
  <c r="N13" i="4"/>
  <c r="N12" i="4"/>
  <c r="N11" i="4"/>
  <c r="N10" i="4"/>
  <c r="N9" i="4"/>
  <c r="N8" i="4"/>
  <c r="N7" i="4"/>
  <c r="N6" i="4"/>
  <c r="N5" i="4"/>
  <c r="N4" i="4"/>
  <c r="AI6" i="1" s="1"/>
  <c r="M16" i="4"/>
  <c r="M15" i="4"/>
  <c r="M14" i="4"/>
  <c r="M13" i="4"/>
  <c r="M12" i="4"/>
  <c r="M11" i="4"/>
  <c r="M10" i="4"/>
  <c r="M9" i="4"/>
  <c r="M8" i="4"/>
  <c r="M7" i="4"/>
  <c r="M6" i="4"/>
  <c r="M5" i="4"/>
  <c r="M4" i="4"/>
  <c r="AF6" i="1" s="1"/>
  <c r="L16" i="4"/>
  <c r="L15" i="4"/>
  <c r="L14" i="4"/>
  <c r="L13" i="4"/>
  <c r="L12" i="4"/>
  <c r="L11" i="4"/>
  <c r="L10" i="4"/>
  <c r="L9" i="4"/>
  <c r="L8" i="4"/>
  <c r="L7" i="4"/>
  <c r="L6" i="4"/>
  <c r="L5" i="4"/>
  <c r="L4" i="4"/>
  <c r="AB6" i="1" s="1"/>
  <c r="K16" i="4"/>
  <c r="K15" i="4"/>
  <c r="K14" i="4"/>
  <c r="K13" i="4"/>
  <c r="K12" i="4"/>
  <c r="K11" i="4"/>
  <c r="K10" i="4"/>
  <c r="K9" i="4"/>
  <c r="K8" i="4"/>
  <c r="K7" i="4"/>
  <c r="K6" i="4"/>
  <c r="K5" i="4"/>
  <c r="K4" i="4"/>
  <c r="X6" i="1" s="1"/>
  <c r="J16" i="4"/>
  <c r="J15" i="4"/>
  <c r="J14" i="4"/>
  <c r="J13" i="4"/>
  <c r="J12" i="4"/>
  <c r="J11" i="4"/>
  <c r="J10" i="4"/>
  <c r="J9" i="4"/>
  <c r="J8" i="4"/>
  <c r="J7" i="4"/>
  <c r="J6" i="4"/>
  <c r="J5" i="4"/>
  <c r="J4" i="4"/>
  <c r="U6" i="1" s="1"/>
  <c r="I16" i="4"/>
  <c r="I15" i="4"/>
  <c r="I14" i="4"/>
  <c r="I13" i="4"/>
  <c r="I12" i="4"/>
  <c r="I11" i="4"/>
  <c r="I10" i="4"/>
  <c r="I9" i="4"/>
  <c r="I8" i="4"/>
  <c r="I7" i="4"/>
  <c r="I6" i="4"/>
  <c r="I5" i="4"/>
  <c r="I4" i="4"/>
  <c r="Q6" i="1" s="1"/>
  <c r="H16" i="4"/>
  <c r="H15" i="4"/>
  <c r="H14" i="4"/>
  <c r="H13" i="4"/>
  <c r="H12" i="4"/>
  <c r="H11" i="4"/>
  <c r="H10" i="4"/>
  <c r="H9" i="4"/>
  <c r="H8" i="4"/>
  <c r="H7" i="4"/>
  <c r="H6" i="4"/>
  <c r="H5" i="4"/>
  <c r="H4" i="4"/>
  <c r="M6" i="1" s="1"/>
  <c r="G16" i="4"/>
  <c r="G15" i="4"/>
  <c r="G14" i="4"/>
  <c r="G13" i="4"/>
  <c r="G12" i="4"/>
  <c r="G11" i="4"/>
  <c r="G10" i="4"/>
  <c r="G9" i="4"/>
  <c r="G8" i="4"/>
  <c r="G7" i="4"/>
  <c r="G6" i="4"/>
  <c r="G5" i="4"/>
  <c r="G4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J8" i="1"/>
  <c r="J4" i="1"/>
  <c r="F8" i="1"/>
  <c r="B4" i="1"/>
  <c r="F4" i="1"/>
  <c r="C8" i="7"/>
  <c r="C4" i="7"/>
  <c r="A1" i="6"/>
  <c r="E4" i="4"/>
  <c r="E5" i="4"/>
  <c r="E6" i="4"/>
  <c r="E7" i="4"/>
  <c r="E8" i="4"/>
  <c r="E9" i="4"/>
  <c r="E10" i="4"/>
  <c r="E11" i="4"/>
  <c r="E12" i="4"/>
  <c r="E13" i="4"/>
  <c r="E14" i="4"/>
  <c r="E15" i="4"/>
  <c r="E16" i="4"/>
  <c r="C6" i="7" l="1"/>
  <c r="J6" i="1"/>
  <c r="F6" i="1"/>
  <c r="B6" i="1"/>
  <c r="C10" i="7"/>
  <c r="B1" i="5"/>
  <c r="B1" i="4"/>
  <c r="B1" i="3"/>
  <c r="B8" i="1"/>
  <c r="B10" i="1" l="1"/>
  <c r="M10" i="1"/>
  <c r="Q10" i="1" s="1"/>
  <c r="U10" i="1" s="1"/>
  <c r="AI10" i="1"/>
  <c r="AM10" i="1" s="1"/>
  <c r="AQ10" i="1" s="1"/>
  <c r="X10" i="1"/>
  <c r="AB10" i="1" s="1"/>
  <c r="AF10" i="1" s="1"/>
  <c r="F10" i="1"/>
  <c r="J10" i="1" s="1"/>
  <c r="B6" i="2"/>
  <c r="B5" i="2" l="1"/>
  <c r="B4" i="2" l="1"/>
</calcChain>
</file>

<file path=xl/sharedStrings.xml><?xml version="1.0" encoding="utf-8"?>
<sst xmlns="http://schemas.openxmlformats.org/spreadsheetml/2006/main" count="208" uniqueCount="87">
  <si>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</si>
  <si>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</si>
  <si>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</si>
  <si>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</si>
  <si>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</si>
  <si>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</si>
  <si>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</si>
  <si>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</si>
  <si>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DUE DATE</t>
  </si>
  <si>
    <t>DATE</t>
  </si>
  <si>
    <t>Income Source 1</t>
  </si>
  <si>
    <t>Rent/mortgage</t>
  </si>
  <si>
    <t>Income Source 2</t>
  </si>
  <si>
    <t>Electric</t>
  </si>
  <si>
    <t>Other</t>
  </si>
  <si>
    <t>Gas</t>
  </si>
  <si>
    <t>Cell phone</t>
  </si>
  <si>
    <t>Groceries</t>
  </si>
  <si>
    <t>Auto expenses</t>
  </si>
  <si>
    <t>Student loans</t>
  </si>
  <si>
    <t>Auto Insurance</t>
  </si>
  <si>
    <t>Personal care</t>
  </si>
  <si>
    <t>Entertainment</t>
  </si>
  <si>
    <t>Miscellaneous</t>
  </si>
  <si>
    <t>Car payment</t>
  </si>
  <si>
    <t>Percentage of Income Spent</t>
  </si>
  <si>
    <t>Personal Budget</t>
  </si>
  <si>
    <t>CHART DATA</t>
  </si>
  <si>
    <t>Monthly Savings</t>
  </si>
  <si>
    <t>Date</t>
  </si>
  <si>
    <t>Transaction Date</t>
  </si>
  <si>
    <t>Post Date</t>
  </si>
  <si>
    <t>Description</t>
  </si>
  <si>
    <t>Type</t>
  </si>
  <si>
    <t>Amount</t>
  </si>
  <si>
    <t>Account</t>
  </si>
  <si>
    <t>Month</t>
  </si>
  <si>
    <t>Notes</t>
  </si>
  <si>
    <t>ALLOWANCE</t>
  </si>
  <si>
    <t>JAN</t>
  </si>
  <si>
    <t>RANDOM CAFÉ</t>
  </si>
  <si>
    <t>Food/Drink</t>
  </si>
  <si>
    <t>Visa</t>
  </si>
  <si>
    <t>Checking</t>
  </si>
  <si>
    <t>CABLE</t>
  </si>
  <si>
    <t>RENT</t>
  </si>
  <si>
    <t>ENERGY COMPANY</t>
  </si>
  <si>
    <t>SERVICE STATION ABC</t>
  </si>
  <si>
    <t>Subscription</t>
  </si>
  <si>
    <t>Rent</t>
  </si>
  <si>
    <t>Utility</t>
  </si>
  <si>
    <t>ALPHA GROCERY STORE</t>
  </si>
  <si>
    <t>BIG BREWERY</t>
  </si>
  <si>
    <t>OMEGA BARBER</t>
  </si>
  <si>
    <t>Personal Care</t>
  </si>
  <si>
    <t>Haircut</t>
  </si>
  <si>
    <t>Travel</t>
  </si>
  <si>
    <t>HOTEL Z</t>
  </si>
  <si>
    <t>FEB</t>
  </si>
  <si>
    <t>MAR</t>
  </si>
  <si>
    <t>GAS COMPANY</t>
  </si>
  <si>
    <t>January Summary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</si>
  <si>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</si>
  <si>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</si>
  <si>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</si>
  <si>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</si>
  <si>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</si>
  <si>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</si>
  <si>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</si>
  <si>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</si>
  <si>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</si>
  <si>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February Summary</t>
  </si>
  <si>
    <t>March Summary</t>
  </si>
  <si>
    <t>April Summary</t>
  </si>
  <si>
    <t>May Summary</t>
  </si>
  <si>
    <t>June Summary</t>
  </si>
  <si>
    <t>July  Summary</t>
  </si>
  <si>
    <t>August Summary</t>
  </si>
  <si>
    <t>September Summary</t>
  </si>
  <si>
    <t>November Summary</t>
  </si>
  <si>
    <t>October Summary</t>
  </si>
  <si>
    <t>December  Summary</t>
  </si>
  <si>
    <t>Source 1</t>
  </si>
  <si>
    <t>Source 2</t>
  </si>
  <si>
    <t>Enter or upload details here</t>
  </si>
  <si>
    <t>DO NOT enter or upload details here.  Only ensure "ITEM" category names match the Item category names on the Expense Details worksheet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</si>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</sst>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1"/>
      <color theme="3" tint="0.2499465926084170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0"/>
      <name val="Verdana"/>
      <family val="2"/>
    </font>
    <font>
      <sz val="10"/>
      <name val="Verdana"/>
    </font>
    <font>
      <sz val="8"/>
      <name val="Century Gothic"/>
      <family val="2"/>
      <scheme val="minor"/>
    </font>
    <font>
      <b/>
      <sz val="13"/>
      <color theme="1" tint="4.9989318521683403E-2"/>
      <name val="Tahoma"/>
      <family val="2"/>
      <scheme val="major"/>
    </font>
    <font>
      <sz val="12"/>
      <color rgb="FFFFFF00"/>
      <name val="Tahom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2" borderId="0" applyNumberFormat="0" applyProtection="0">
      <alignment horizontal="left" vertical="center"/>
    </xf>
    <xf numFmtId="0" fontId="5" fillId="0" borderId="0" applyNumberFormat="0" applyProtection="0">
      <alignment horizontal="left"/>
    </xf>
    <xf numFmtId="0" fontId="7" fillId="0" borderId="1" applyNumberFormat="0" applyAlignment="0" applyProtection="0"/>
    <xf numFmtId="164" fontId="3" fillId="0" borderId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 vertical="top"/>
    </xf>
    <xf numFmtId="165" fontId="9" fillId="0" borderId="0">
      <alignment horizontal="left" vertical="center"/>
    </xf>
    <xf numFmtId="0" fontId="9" fillId="0" borderId="0">
      <alignment horizontal="left" vertical="center" wrapText="1"/>
    </xf>
    <xf numFmtId="14" fontId="9" fillId="0" borderId="0">
      <alignment horizontal="left" vertical="center"/>
    </xf>
    <xf numFmtId="44" fontId="9" fillId="0" borderId="0" applyFont="0" applyFill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13" fillId="0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2">
      <alignment horizontal="left"/>
    </xf>
    <xf numFmtId="9" fontId="6" fillId="0" borderId="0" xfId="0" applyNumberFormat="1" applyFont="1" applyAlignment="1">
      <alignment horizontal="left" vertical="center"/>
    </xf>
    <xf numFmtId="0" fontId="4" fillId="2" borderId="0" xfId="1">
      <alignment horizontal="left" vertical="center"/>
    </xf>
    <xf numFmtId="0" fontId="7" fillId="0" borderId="1" xfId="3"/>
    <xf numFmtId="164" fontId="3" fillId="0" borderId="0" xfId="6">
      <alignment horizontal="left" vertical="top"/>
    </xf>
    <xf numFmtId="165" fontId="9" fillId="0" borderId="0" xfId="7">
      <alignment horizontal="left" vertical="center"/>
    </xf>
    <xf numFmtId="0" fontId="9" fillId="0" borderId="0" xfId="8">
      <alignment horizontal="left" vertical="center" wrapText="1"/>
    </xf>
    <xf numFmtId="14" fontId="9" fillId="0" borderId="0" xfId="9">
      <alignment horizontal="left" vertical="center"/>
    </xf>
    <xf numFmtId="0" fontId="7" fillId="0" borderId="1" xfId="3" applyAlignment="1">
      <alignment horizontal="left"/>
    </xf>
    <xf numFmtId="0" fontId="0" fillId="0" borderId="0" xfId="8" applyFont="1">
      <alignment horizontal="left" vertical="center" wrapText="1"/>
    </xf>
    <xf numFmtId="0" fontId="11" fillId="0" borderId="3" xfId="11" applyFont="1" applyBorder="1"/>
    <xf numFmtId="44" fontId="11" fillId="0" borderId="3" xfId="12" applyFont="1" applyBorder="1"/>
    <xf numFmtId="14" fontId="9" fillId="0" borderId="0" xfId="9" applyFill="1">
      <alignment horizontal="left" vertical="center"/>
    </xf>
    <xf numFmtId="165" fontId="9" fillId="0" borderId="0" xfId="7" applyFill="1">
      <alignment horizontal="left" vertical="center"/>
    </xf>
    <xf numFmtId="165" fontId="0" fillId="0" borderId="2" xfId="7" applyNumberFormat="1" applyFont="1" applyFill="1" applyBorder="1" applyAlignment="1">
      <alignment horizontal="left" vertical="center"/>
    </xf>
    <xf numFmtId="0" fontId="1" fillId="0" borderId="0" xfId="11" applyFont="1"/>
    <xf numFmtId="0" fontId="6" fillId="0" borderId="0" xfId="13" applyFont="1"/>
    <xf numFmtId="14" fontId="6" fillId="0" borderId="0" xfId="13" applyNumberFormat="1" applyFont="1"/>
    <xf numFmtId="44" fontId="6" fillId="0" borderId="0" xfId="10" applyFont="1"/>
    <xf numFmtId="165" fontId="0" fillId="0" borderId="0" xfId="7" applyNumberFormat="1" applyFont="1" applyFill="1" applyBorder="1" applyAlignment="1">
      <alignment horizontal="left" vertical="center"/>
    </xf>
    <xf numFmtId="0" fontId="7" fillId="0" borderId="1" xfId="3" applyFill="1"/>
    <xf numFmtId="0" fontId="15" fillId="0" borderId="0" xfId="2" applyFont="1">
      <alignment horizontal="left"/>
    </xf>
    <xf numFmtId="0" fontId="10" fillId="0" borderId="0" xfId="0" applyFont="1" applyAlignment="1">
      <alignment vertical="center"/>
    </xf>
    <xf numFmtId="0" fontId="16" fillId="2" borderId="0" xfId="1" applyFont="1">
      <alignment horizontal="left" vertical="center"/>
    </xf>
    <xf numFmtId="9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4">
    <cellStyle name="Amount" xfId="7" xr:uid="{00000000-0005-0000-0000-000000000000}"/>
    <cellStyle name="Currency" xfId="10" builtinId="4"/>
    <cellStyle name="Currency 2" xfId="12" xr:uid="{FC074B35-76F9-4272-8F38-B6C571848033}"/>
    <cellStyle name="Date" xfId="9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 xr:uid="{00000000-0005-0000-0000-000006000000}"/>
    <cellStyle name="Normal" xfId="0" builtinId="0" customBuiltin="1"/>
    <cellStyle name="Normal 2" xfId="11" xr:uid="{520AB4EF-F767-4498-975D-04A379DC8443}"/>
    <cellStyle name="Normal 3" xfId="13" xr:uid="{E31AD0AB-EE05-40E1-93B1-FCDC7B7C6F32}"/>
    <cellStyle name="Title" xfId="1" builtinId="15" customBuiltin="1"/>
    <cellStyle name="Totals" xfId="6" xr:uid="{00000000-0005-0000-0000-000009000000}"/>
  </cellStyles>
  <dxfs count="50"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 xr9:uid="{00000000-0011-0000-FFFF-FFFF00000000}">
      <tableStyleElement type="wholeTable" dxfId="49"/>
      <tableStyleElement type="headerRow" dxfId="48"/>
      <tableStyleElement type="totalRow" dxfId="4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7067099883893E-2"/>
          <c:y val="0.14398344182519118"/>
          <c:w val="0.86846588414366432"/>
          <c:h val="0.72740194871280794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59-49D3-B822-BBF4609ECDA9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59-49D3-B822-BBF4609ECDA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9-49D3-B822-BBF4609ECDA9}"/>
                </c:ext>
              </c:extLst>
            </c:dLbl>
            <c:dLbl>
              <c:idx val="1"/>
              <c:layout>
                <c:manualLayout>
                  <c:x val="0.12416047065324262"/>
                  <c:y val="1.378628844703616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9457156090782772"/>
                      <c:h val="0.99986227240785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A59-49D3-B822-BBF4609EC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0.50186666666666668</c:v>
                </c:pt>
                <c:pt idx="1">
                  <c:v>0.49813333333333332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9-49D3-B822-BBF4609ECD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Summary!$AB$4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A-4CB6-87EB-12353BF6E655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Summary!$AB$6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A-4CB6-87EB-12353BF6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Summary!$AF$4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9-401C-B931-D796A5B2E46A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Summary!$AF$6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9-401C-B931-D796A5B2E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Summary!$AI$4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7-4F66-ABA1-7A8AE1A6EC33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Summary!$AI$6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7-4F66-ABA1-7A8AE1A6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4559351133739864"/>
          <c:h val="0.13158439634128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Summary!$AM$4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7-4C69-93DF-CBEACE22DA8E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Summary!$AM$6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7-4C69-93DF-CBEACE22D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Summary!$AQ$4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7-45B2-A04B-0C2F71143C8D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Summary!$AQ$6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7-45B2-A04B-0C2F71143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'Summary (2)'!$C$4</c:f>
              <c:numCache>
                <c:formatCode>"$"#,##0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C-424E-B8D5-B43475184E5A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3BC-424E-B8D5-B43475184E5A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'Summary (2)'!$C$6</c:f>
              <c:numCache>
                <c:formatCode>"$"#,##0</c:formatCode>
                <c:ptCount val="1"/>
                <c:pt idx="0">
                  <c:v>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C-424E-B8D5-B43475184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7.1270905987496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Summary!$B$4</c:f>
              <c:numCache>
                <c:formatCode>"$"#,##0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Summary!$B$6</c:f>
              <c:numCache>
                <c:formatCode>"$"#,##0</c:formatCode>
                <c:ptCount val="1"/>
                <c:pt idx="0">
                  <c:v>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4559351133739864"/>
          <c:h val="0.13158439634128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Summary!$F$4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4-4EA8-B895-15FED082BFE9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Summary!$F$6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4-4EA8-B895-15FED082B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Summary!$J$4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C-44F2-A467-4163A02C2B70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Summary!$J$6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C-44F2-A467-4163A02C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Summary!$M$4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3-46B8-B074-7C9A765CA61D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Summary!$M$6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3-46B8-B074-7C9A765CA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4559351133739864"/>
          <c:h val="0.13158439634128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Summary!$Q$4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B-4BC8-A889-394FE5E175CB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Summary!$Q$6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B-4BC8-A889-394FE5E1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Summary!$U$4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0-4118-B66B-2C4B9A55E1F2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Summary!$U$6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0-4118-B66B-2C4B9A55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0.13954400278278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Summary!$X$4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B6D-A1ED-3116BA227FDA}"/>
            </c:ext>
          </c:extLst>
        </c:ser>
        <c:ser>
          <c:idx val="1"/>
          <c:order val="1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Summary!$X$6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7-4B6D-A1ED-3116BA2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4559351133739864"/>
          <c:h val="0.13158439634128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419099</xdr:rowOff>
    </xdr:from>
    <xdr:to>
      <xdr:col>2</xdr:col>
      <xdr:colOff>19050</xdr:colOff>
      <xdr:row>11</xdr:row>
      <xdr:rowOff>20955</xdr:rowOff>
    </xdr:to>
    <xdr:graphicFrame macro="">
      <xdr:nvGraphicFramePr>
        <xdr:cNvPr id="2" name="chtIncomePct" descr="Donut chart showing percentage of income spent">
          <a:extLst>
            <a:ext uri="{FF2B5EF4-FFF2-40B4-BE49-F238E27FC236}">
              <a16:creationId xmlns:a16="http://schemas.microsoft.com/office/drawing/2014/main" id="{1AF20C30-0D6B-431F-8A47-0D6AFE5ED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142875</xdr:colOff>
      <xdr:row>2</xdr:row>
      <xdr:rowOff>30480</xdr:rowOff>
    </xdr:from>
    <xdr:to>
      <xdr:col>8</xdr:col>
      <xdr:colOff>619125</xdr:colOff>
      <xdr:row>10</xdr:row>
      <xdr:rowOff>117764</xdr:rowOff>
    </xdr:to>
    <xdr:graphicFrame macro="">
      <xdr:nvGraphicFramePr>
        <xdr:cNvPr id="3" name="chtIncomeExpenses" descr="Column bar chart comparing income and expenses">
          <a:extLst>
            <a:ext uri="{FF2B5EF4-FFF2-40B4-BE49-F238E27FC236}">
              <a16:creationId xmlns:a16="http://schemas.microsoft.com/office/drawing/2014/main" id="{33CDF47A-711B-4843-A065-5FD4E415D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152625</xdr:colOff>
      <xdr:row>9</xdr:row>
      <xdr:rowOff>522195</xdr:rowOff>
    </xdr:from>
    <xdr:to>
      <xdr:col>4</xdr:col>
      <xdr:colOff>17482</xdr:colOff>
      <xdr:row>18</xdr:row>
      <xdr:rowOff>285975</xdr:rowOff>
    </xdr:to>
    <xdr:graphicFrame macro="">
      <xdr:nvGraphicFramePr>
        <xdr:cNvPr id="2" name="chtIncomeExpenses" descr="Column bar chart comparing 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40342</xdr:colOff>
      <xdr:row>10</xdr:row>
      <xdr:rowOff>38101</xdr:rowOff>
    </xdr:from>
    <xdr:ext cx="2529840" cy="3162300"/>
    <xdr:graphicFrame macro="">
      <xdr:nvGraphicFramePr>
        <xdr:cNvPr id="5" name="chtIncomeExpenses" descr="Column bar chart comparing income and expenses">
          <a:extLst>
            <a:ext uri="{FF2B5EF4-FFF2-40B4-BE49-F238E27FC236}">
              <a16:creationId xmlns:a16="http://schemas.microsoft.com/office/drawing/2014/main" id="{5CEC7773-FCD8-4746-9C94-90128E08D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9</xdr:col>
      <xdr:colOff>40342</xdr:colOff>
      <xdr:row>10</xdr:row>
      <xdr:rowOff>38101</xdr:rowOff>
    </xdr:from>
    <xdr:ext cx="2529840" cy="3162300"/>
    <xdr:graphicFrame macro="">
      <xdr:nvGraphicFramePr>
        <xdr:cNvPr id="6" name="chtIncomeExpenses" descr="Column bar chart comparing income and expenses">
          <a:extLst>
            <a:ext uri="{FF2B5EF4-FFF2-40B4-BE49-F238E27FC236}">
              <a16:creationId xmlns:a16="http://schemas.microsoft.com/office/drawing/2014/main" id="{1484EF12-2FBC-4ED6-A5C0-F734442D0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12</xdr:col>
      <xdr:colOff>152625</xdr:colOff>
      <xdr:row>9</xdr:row>
      <xdr:rowOff>522195</xdr:rowOff>
    </xdr:from>
    <xdr:ext cx="2535667" cy="3134845"/>
    <xdr:graphicFrame macro="">
      <xdr:nvGraphicFramePr>
        <xdr:cNvPr id="7" name="chtIncomeExpenses" descr="Column bar chart comparing income and expenses">
          <a:extLst>
            <a:ext uri="{FF2B5EF4-FFF2-40B4-BE49-F238E27FC236}">
              <a16:creationId xmlns:a16="http://schemas.microsoft.com/office/drawing/2014/main" id="{BFA70E36-474E-4385-BDE4-F24222BCF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16</xdr:col>
      <xdr:colOff>40342</xdr:colOff>
      <xdr:row>10</xdr:row>
      <xdr:rowOff>38101</xdr:rowOff>
    </xdr:from>
    <xdr:ext cx="2529840" cy="3162300"/>
    <xdr:graphicFrame macro="">
      <xdr:nvGraphicFramePr>
        <xdr:cNvPr id="8" name="chtIncomeExpenses" descr="Column bar chart comparing income and expenses">
          <a:extLst>
            <a:ext uri="{FF2B5EF4-FFF2-40B4-BE49-F238E27FC236}">
              <a16:creationId xmlns:a16="http://schemas.microsoft.com/office/drawing/2014/main" id="{F49D65A2-4000-4298-B390-C6DBB6B93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40342</xdr:colOff>
      <xdr:row>10</xdr:row>
      <xdr:rowOff>38101</xdr:rowOff>
    </xdr:from>
    <xdr:ext cx="2529840" cy="3162300"/>
    <xdr:graphicFrame macro="">
      <xdr:nvGraphicFramePr>
        <xdr:cNvPr id="9" name="chtIncomeExpenses" descr="Column bar chart comparing income and expenses">
          <a:extLst>
            <a:ext uri="{FF2B5EF4-FFF2-40B4-BE49-F238E27FC236}">
              <a16:creationId xmlns:a16="http://schemas.microsoft.com/office/drawing/2014/main" id="{D4469F28-D521-49E2-9A35-180AE2D28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23</xdr:col>
      <xdr:colOff>152625</xdr:colOff>
      <xdr:row>9</xdr:row>
      <xdr:rowOff>522195</xdr:rowOff>
    </xdr:from>
    <xdr:ext cx="2531857" cy="3138655"/>
    <xdr:graphicFrame macro="">
      <xdr:nvGraphicFramePr>
        <xdr:cNvPr id="10" name="chtIncomeExpenses" descr="Column bar chart comparing income and expenses">
          <a:extLst>
            <a:ext uri="{FF2B5EF4-FFF2-40B4-BE49-F238E27FC236}">
              <a16:creationId xmlns:a16="http://schemas.microsoft.com/office/drawing/2014/main" id="{FA47DF11-9574-4A57-8C67-D4678D174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27</xdr:col>
      <xdr:colOff>40342</xdr:colOff>
      <xdr:row>10</xdr:row>
      <xdr:rowOff>38101</xdr:rowOff>
    </xdr:from>
    <xdr:ext cx="2529840" cy="3162300"/>
    <xdr:graphicFrame macro="">
      <xdr:nvGraphicFramePr>
        <xdr:cNvPr id="11" name="chtIncomeExpenses" descr="Column bar chart comparing income and expenses">
          <a:extLst>
            <a:ext uri="{FF2B5EF4-FFF2-40B4-BE49-F238E27FC236}">
              <a16:creationId xmlns:a16="http://schemas.microsoft.com/office/drawing/2014/main" id="{9D3D3389-636F-49BC-A2B4-5184A6E4E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31</xdr:col>
      <xdr:colOff>40342</xdr:colOff>
      <xdr:row>10</xdr:row>
      <xdr:rowOff>38101</xdr:rowOff>
    </xdr:from>
    <xdr:ext cx="2529840" cy="3162300"/>
    <xdr:graphicFrame macro="">
      <xdr:nvGraphicFramePr>
        <xdr:cNvPr id="12" name="chtIncomeExpenses" descr="Column bar chart comparing income and expenses">
          <a:extLst>
            <a:ext uri="{FF2B5EF4-FFF2-40B4-BE49-F238E27FC236}">
              <a16:creationId xmlns:a16="http://schemas.microsoft.com/office/drawing/2014/main" id="{08386B76-CC5B-4C11-8584-1929BA88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34</xdr:col>
      <xdr:colOff>152625</xdr:colOff>
      <xdr:row>9</xdr:row>
      <xdr:rowOff>522195</xdr:rowOff>
    </xdr:from>
    <xdr:ext cx="2535667" cy="3134845"/>
    <xdr:graphicFrame macro="">
      <xdr:nvGraphicFramePr>
        <xdr:cNvPr id="13" name="chtIncomeExpenses" descr="Column bar chart comparing income and expenses">
          <a:extLst>
            <a:ext uri="{FF2B5EF4-FFF2-40B4-BE49-F238E27FC236}">
              <a16:creationId xmlns:a16="http://schemas.microsoft.com/office/drawing/2014/main" id="{E1D2E0E0-DD15-4186-9FE4-CB0608940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38</xdr:col>
      <xdr:colOff>40342</xdr:colOff>
      <xdr:row>10</xdr:row>
      <xdr:rowOff>38101</xdr:rowOff>
    </xdr:from>
    <xdr:ext cx="2529840" cy="3162300"/>
    <xdr:graphicFrame macro="">
      <xdr:nvGraphicFramePr>
        <xdr:cNvPr id="14" name="chtIncomeExpenses" descr="Column bar chart comparing income and expenses">
          <a:extLst>
            <a:ext uri="{FF2B5EF4-FFF2-40B4-BE49-F238E27FC236}">
              <a16:creationId xmlns:a16="http://schemas.microsoft.com/office/drawing/2014/main" id="{1C8900AA-6521-42E2-9DE6-9BCC39B5E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42</xdr:col>
      <xdr:colOff>40342</xdr:colOff>
      <xdr:row>10</xdr:row>
      <xdr:rowOff>38101</xdr:rowOff>
    </xdr:from>
    <xdr:ext cx="2529840" cy="3162300"/>
    <xdr:graphicFrame macro="">
      <xdr:nvGraphicFramePr>
        <xdr:cNvPr id="15" name="chtIncomeExpenses" descr="Column bar chart comparing income and expenses">
          <a:extLst>
            <a:ext uri="{FF2B5EF4-FFF2-40B4-BE49-F238E27FC236}">
              <a16:creationId xmlns:a16="http://schemas.microsoft.com/office/drawing/2014/main" id="{271BEB08-FFD8-4083-8EBF-B65EAA1F8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MonthlyIncome" displayName="MonthlyIncome" ref="B3:N6" totalsRowShown="0" headerRowCellStyle="Heading 2">
  <autoFilter ref="B3:N6" xr:uid="{00000000-0009-0000-0100-000004000000}"/>
  <tableColumns count="13">
    <tableColumn id="1" xr3:uid="{00000000-0010-0000-0000-000001000000}" name="ITEM" dataCellStyle="Item"/>
    <tableColumn id="2" xr3:uid="{00000000-0010-0000-0000-000002000000}" name="JAN" dataCellStyle="Amount"/>
    <tableColumn id="3" xr3:uid="{D7E43F3E-5774-485F-90DA-094FE7C44CCE}" name="FEB" dataDxfId="33" dataCellStyle="Amount"/>
    <tableColumn id="4" xr3:uid="{46CA4F1F-2C4F-426D-B308-B191A232513A}" name="MAR" dataDxfId="32" dataCellStyle="Amount"/>
    <tableColumn id="5" xr3:uid="{E8BBC5D7-3513-41A7-89CB-7C3AB2AD74C5}" name="APR" dataDxfId="31" dataCellStyle="Amount"/>
    <tableColumn id="6" xr3:uid="{9458DEC4-6385-43E5-B589-A352DBA56C9B}" name="MAY" dataDxfId="30" dataCellStyle="Amount"/>
    <tableColumn id="7" xr3:uid="{FC27A2F4-6BDA-4642-9688-6D18352F5430}" name="JUN" dataDxfId="29" dataCellStyle="Amount"/>
    <tableColumn id="8" xr3:uid="{A054E2B2-31E8-4B77-83A8-2A854FAE38C2}" name="JUL" dataDxfId="28" dataCellStyle="Amount"/>
    <tableColumn id="9" xr3:uid="{01AE5581-7D8F-42C3-8420-040E944609DE}" name="AUG" dataDxfId="27" dataCellStyle="Amount"/>
    <tableColumn id="10" xr3:uid="{75258C2E-1CB3-4049-8236-602752C89B8C}" name="SEP" dataDxfId="26" dataCellStyle="Amount"/>
    <tableColumn id="11" xr3:uid="{68D2CF44-CA6D-473B-B701-E668181235A1}" name="OCT" dataDxfId="25" dataCellStyle="Amount"/>
    <tableColumn id="12" xr3:uid="{D4FED4E2-E91B-4B89-BDE5-D273F492D70E}" name="NOV" dataDxfId="24" dataCellStyle="Amount"/>
    <tableColumn id="13" xr3:uid="{89021B47-236A-4E64-BC89-37D8DDFF46A2}" name="DEC" dataDxfId="23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income sources and amount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Savings" displayName="Savings" ref="B3:N7" totalsRowShown="0" headerRowCellStyle="Heading 2">
  <autoFilter ref="B3:N7" xr:uid="{00000000-0009-0000-0100-00000C000000}"/>
  <tableColumns count="13">
    <tableColumn id="1" xr3:uid="{00000000-0010-0000-0200-000001000000}" name="DATE" dataCellStyle="Date"/>
    <tableColumn id="2" xr3:uid="{00000000-0010-0000-0200-000002000000}" name="JAN" dataCellStyle="Amount"/>
    <tableColumn id="3" xr3:uid="{AC8BF70E-AD85-47C7-8B88-F282A742A3EB}" name="FEB" dataDxfId="22"/>
    <tableColumn id="4" xr3:uid="{EC90A22C-F5B7-4358-9387-2369AED53B45}" name="MAR" dataDxfId="21"/>
    <tableColumn id="5" xr3:uid="{541EF0E8-8064-4B72-9BE2-0291BC772BCE}" name="APR" dataDxfId="20"/>
    <tableColumn id="6" xr3:uid="{98B0B859-5F5F-4CBF-AAF0-511BA418EAA8}" name="MAY" dataDxfId="19"/>
    <tableColumn id="7" xr3:uid="{8484B005-FF74-4BC9-9A8D-BC43E4DA6122}" name="JUN" dataDxfId="18"/>
    <tableColumn id="8" xr3:uid="{112C9971-10DF-4C01-A90E-FC055AFB4ACD}" name="JUL" dataDxfId="17"/>
    <tableColumn id="9" xr3:uid="{A1910A4E-9C58-4715-B4E7-774FAD1ED6A9}" name="AUG" dataDxfId="16"/>
    <tableColumn id="10" xr3:uid="{8736F8CE-1BCF-4346-A645-251F55092955}" name="SEP" dataDxfId="15"/>
    <tableColumn id="11" xr3:uid="{3EC45271-03DF-46BF-86AE-16EA3DB47CEF}" name="OCT" dataDxfId="14"/>
    <tableColumn id="12" xr3:uid="{583FA83E-22F3-43C5-90A0-F0F62A793C5B}" name="NOV" dataDxfId="13"/>
    <tableColumn id="13" xr3:uid="{EC111176-A673-403E-8DA3-6CF83DEFBD12}" name="DEC" dataDxfId="12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saving amounts and dat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MonthlyExpenses" displayName="MonthlyExpenses" ref="B3:P16" totalsRowShown="0" headerRowCellStyle="Heading 2">
  <autoFilter ref="B3:P16" xr:uid="{00000000-0009-0000-0100-000008000000}"/>
  <tableColumns count="15">
    <tableColumn id="1" xr3:uid="{00000000-0010-0000-0100-000001000000}" name="ITEM" dataCellStyle="Item"/>
    <tableColumn id="2" xr3:uid="{00000000-0010-0000-0100-000002000000}" name="DUE DATE" dataCellStyle="Date"/>
    <tableColumn id="3" xr3:uid="{00000000-0010-0000-0100-000003000000}" name="ALLOWANCE" dataCellStyle="Amount"/>
    <tableColumn id="4" xr3:uid="{BDC44029-D0BA-4634-B961-2B0EF6E08EC1}" name="JAN" dataDxfId="11" dataCellStyle="Amount">
      <calculatedColumnFormula>SUMIFS('Expense Details'!$F$3:$F$1000,'Expense Details'!$H$3:$H$1000,E$3,'Expense Details'!$D$3:$D$1000,MonthlyExpenses[[#This Row],[ITEM]])</calculatedColumnFormula>
    </tableColumn>
    <tableColumn id="5" xr3:uid="{8117DE53-CA6F-4130-A8B9-D04EAF19110F}" name="FEB" dataDxfId="10" dataCellStyle="Amount">
      <calculatedColumnFormula>SUMIFS('Expense Details'!$F$3:$F$1000,'Expense Details'!$H$3:$H$1000,F$3,'Expense Details'!$D$3:$D$1000,MonthlyExpenses[[#This Row],[ITEM]])</calculatedColumnFormula>
    </tableColumn>
    <tableColumn id="6" xr3:uid="{117BF5F8-3195-45C4-9BCB-3DDE8EAC9F81}" name="MAR" dataDxfId="9" dataCellStyle="Amount">
      <calculatedColumnFormula>SUMIFS('Expense Details'!$F$3:$F$1000,'Expense Details'!$H$3:$H$1000,G$3,'Expense Details'!$D$3:$D$1000,MonthlyExpenses[[#This Row],[ITEM]])</calculatedColumnFormula>
    </tableColumn>
    <tableColumn id="7" xr3:uid="{AE2B2CAE-FDB7-477B-B07E-2B9C010612F5}" name="APR" dataDxfId="8" dataCellStyle="Amount">
      <calculatedColumnFormula>SUMIFS('Expense Details'!$F$3:$F$1000,'Expense Details'!$H$3:$H$1000,H$3,'Expense Details'!$D$3:$D$1000,MonthlyExpenses[[#This Row],[ITEM]])</calculatedColumnFormula>
    </tableColumn>
    <tableColumn id="8" xr3:uid="{94215860-13F9-407E-96F9-DDC44DED1EB0}" name="MAY" dataDxfId="7" dataCellStyle="Amount">
      <calculatedColumnFormula>SUMIFS('Expense Details'!$F$3:$F$1000,'Expense Details'!$H$3:$H$1000,I$3,'Expense Details'!$D$3:$D$1000,MonthlyExpenses[[#This Row],[ITEM]])</calculatedColumnFormula>
    </tableColumn>
    <tableColumn id="9" xr3:uid="{21D75E49-D0F6-4292-BAFE-C770E15E41C3}" name="JUN" dataDxfId="6" dataCellStyle="Amount">
      <calculatedColumnFormula>SUMIFS('Expense Details'!$F$3:$F$1000,'Expense Details'!$H$3:$H$1000,J$3,'Expense Details'!$D$3:$D$1000,MonthlyExpenses[[#This Row],[ITEM]])</calculatedColumnFormula>
    </tableColumn>
    <tableColumn id="10" xr3:uid="{9DC9F9DF-38C9-44F5-8E68-17C387572F2F}" name="JUL" dataDxfId="5" dataCellStyle="Amount">
      <calculatedColumnFormula>SUMIFS('Expense Details'!$F$3:$F$1000,'Expense Details'!$H$3:$H$1000,K$3,'Expense Details'!$D$3:$D$1000,MonthlyExpenses[[#This Row],[ITEM]])</calculatedColumnFormula>
    </tableColumn>
    <tableColumn id="11" xr3:uid="{CF8321C8-4390-4213-A8EF-5AC2C585B29B}" name="AUG" dataDxfId="4" dataCellStyle="Amount">
      <calculatedColumnFormula>SUMIFS('Expense Details'!$F$3:$F$1000,'Expense Details'!$H$3:$H$1000,L$3,'Expense Details'!$D$3:$D$1000,MonthlyExpenses[[#This Row],[ITEM]])</calculatedColumnFormula>
    </tableColumn>
    <tableColumn id="12" xr3:uid="{995B34CC-2F6F-44E2-B77E-0BB5B22DCA2A}" name="SEP" dataDxfId="3" dataCellStyle="Amount">
      <calculatedColumnFormula>SUMIFS('Expense Details'!$F$3:$F$1000,'Expense Details'!$H$3:$H$1000,M$3,'Expense Details'!$D$3:$D$1000,MonthlyExpenses[[#This Row],[ITEM]])</calculatedColumnFormula>
    </tableColumn>
    <tableColumn id="13" xr3:uid="{FB7E4AEC-D3FF-49C6-A880-2D54A3E0D7AB}" name="OCT" dataDxfId="2" dataCellStyle="Amount">
      <calculatedColumnFormula>SUMIFS('Expense Details'!$F$3:$F$1000,'Expense Details'!$H$3:$H$1000,N$3,'Expense Details'!$D$3:$D$1000,MonthlyExpenses[[#This Row],[ITEM]])</calculatedColumnFormula>
    </tableColumn>
    <tableColumn id="14" xr3:uid="{369321C6-3671-4F29-856F-C5656690C95B}" name="NOV" dataDxfId="1" dataCellStyle="Amount">
      <calculatedColumnFormula>SUMIFS('Expense Details'!$F$3:$F$1000,'Expense Details'!$H$3:$H$1000,O$3,'Expense Details'!$D$3:$D$1000,MonthlyExpenses[[#This Row],[ITEM]])</calculatedColumnFormula>
    </tableColumn>
    <tableColumn id="15" xr3:uid="{AF7ADE16-A967-4275-97AD-A8CC09164F76}" name="DEC" dataDxfId="0" dataCellStyle="Amount">
      <calculatedColumnFormula>SUMIFS('Expense Details'!$F$3:$F$1000,'Expense Details'!$H$3:$H$1000,P$3,'Expense Details'!$D$3:$D$1000,MonthlyExpenses[[#This Row],[ITEM]])</calculatedColumnFormula>
    </tableColumn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, their due date and amounts in this table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59BB-A6DC-455F-AA86-BC445A519B2A}">
  <sheetPr>
    <tabColor theme="3" tint="0.249977111117893"/>
    <pageSetUpPr fitToPage="1"/>
  </sheetPr>
  <dimension ref="A1:I11"/>
  <sheetViews>
    <sheetView showGridLines="0" zoomScaleNormal="100" workbookViewId="0">
      <selection activeCell="I13" sqref="I13"/>
    </sheetView>
  </sheetViews>
  <sheetFormatPr defaultColWidth="9" defaultRowHeight="27.75" customHeight="1" x14ac:dyDescent="0.25"/>
  <cols>
    <col min="1" max="1" width="2.59765625" customWidth="1"/>
    <col min="2" max="2" width="40.59765625" style="2" customWidth="1"/>
    <col min="3" max="3" width="30.59765625" customWidth="1"/>
    <col min="4" max="4" width="0.8984375" hidden="1" customWidth="1"/>
    <col min="5" max="9" width="9" style="2"/>
    <col min="10" max="10" width="2.59765625" style="2" customWidth="1"/>
    <col min="11" max="16384" width="9" style="2"/>
  </cols>
  <sheetData>
    <row r="1" spans="1:9" s="5" customFormat="1" ht="40.5" customHeight="1" x14ac:dyDescent="0.25">
      <c r="B1" s="5" t="s">
        <v>26</v>
      </c>
    </row>
    <row r="2" spans="1:9" s="1" customFormat="1" ht="33" customHeight="1" x14ac:dyDescent="0.3">
      <c r="A2"/>
      <c r="B2" s="3" t="s">
        <v>25</v>
      </c>
      <c r="C2" s="3" t="s">
        <v>0</v>
      </c>
      <c r="D2" s="3"/>
    </row>
    <row r="3" spans="1:9" s="1" customFormat="1" ht="18.75" customHeight="1" x14ac:dyDescent="0.25">
      <c r="A3"/>
      <c r="B3" s="27"/>
      <c r="C3" s="6" t="s">
        <v>1</v>
      </c>
      <c r="D3" s="6"/>
      <c r="E3" s="28"/>
      <c r="F3" s="28"/>
      <c r="G3" s="28"/>
      <c r="H3" s="28"/>
      <c r="I3" s="28"/>
    </row>
    <row r="4" spans="1:9" s="1" customFormat="1" ht="46.5" customHeight="1" x14ac:dyDescent="0.25">
      <c r="A4"/>
      <c r="B4" s="27"/>
      <c r="C4" s="7">
        <f>SUM(MonthlyIncome[[#All],[JAN]])</f>
        <v>3750</v>
      </c>
      <c r="D4" s="7"/>
      <c r="E4" s="28"/>
      <c r="F4" s="28"/>
      <c r="G4" s="28"/>
      <c r="H4" s="28"/>
      <c r="I4" s="28"/>
    </row>
    <row r="5" spans="1:9" s="1" customFormat="1" ht="18.75" customHeight="1" x14ac:dyDescent="0.25">
      <c r="A5"/>
      <c r="B5" s="27"/>
      <c r="C5" s="11" t="s">
        <v>2</v>
      </c>
      <c r="D5" s="11"/>
      <c r="E5" s="28"/>
      <c r="F5" s="28"/>
      <c r="G5" s="28"/>
      <c r="H5" s="28"/>
      <c r="I5" s="28"/>
    </row>
    <row r="6" spans="1:9" s="1" customFormat="1" ht="46.5" customHeight="1" x14ac:dyDescent="0.25">
      <c r="A6"/>
      <c r="B6" s="27"/>
      <c r="C6" s="7">
        <f>SUM(MonthlyExpenses[[#All],[JAN]])</f>
        <v>1868</v>
      </c>
      <c r="D6" s="7"/>
      <c r="E6" s="28"/>
      <c r="F6" s="28"/>
      <c r="G6" s="28"/>
      <c r="H6" s="28"/>
      <c r="I6" s="28"/>
    </row>
    <row r="7" spans="1:9" s="1" customFormat="1" ht="18.75" customHeight="1" x14ac:dyDescent="0.25">
      <c r="A7"/>
      <c r="B7" s="27"/>
      <c r="C7" s="11" t="s">
        <v>3</v>
      </c>
      <c r="D7" s="11"/>
      <c r="E7" s="28"/>
      <c r="F7" s="28"/>
      <c r="G7" s="28"/>
      <c r="H7" s="28"/>
      <c r="I7" s="28"/>
    </row>
    <row r="8" spans="1:9" s="1" customFormat="1" ht="46.5" customHeight="1" x14ac:dyDescent="0.25">
      <c r="A8"/>
      <c r="B8" s="27"/>
      <c r="C8" s="7">
        <f>SUM(Savings[[#All],[JAN]])</f>
        <v>550</v>
      </c>
      <c r="D8" s="7"/>
      <c r="E8" s="28"/>
      <c r="F8" s="28"/>
      <c r="G8" s="28"/>
      <c r="H8" s="28"/>
      <c r="I8" s="28"/>
    </row>
    <row r="9" spans="1:9" s="1" customFormat="1" ht="18.75" customHeight="1" x14ac:dyDescent="0.25">
      <c r="A9"/>
      <c r="B9" s="27"/>
      <c r="C9" s="11" t="s">
        <v>4</v>
      </c>
      <c r="D9" s="11"/>
      <c r="E9" s="28"/>
      <c r="F9" s="28"/>
      <c r="G9" s="28"/>
      <c r="H9" s="28"/>
      <c r="I9" s="28"/>
    </row>
    <row r="10" spans="1:9" s="1" customFormat="1" ht="46.5" customHeight="1" x14ac:dyDescent="0.25">
      <c r="A10"/>
      <c r="B10" s="27"/>
      <c r="C10" s="7">
        <f>TotalMonthlyIncome-TotalMonthlyExpenses-TotalMonthlySavings</f>
        <v>1332</v>
      </c>
      <c r="D10" s="7"/>
      <c r="E10" s="28"/>
      <c r="F10" s="28"/>
      <c r="G10" s="28"/>
      <c r="H10" s="28"/>
      <c r="I10" s="28"/>
    </row>
    <row r="11" spans="1:9" ht="27.75" customHeight="1" x14ac:dyDescent="0.25">
      <c r="E11" s="28"/>
      <c r="F11" s="28"/>
      <c r="G11" s="28"/>
      <c r="H11" s="28"/>
      <c r="I11" s="28"/>
    </row>
  </sheetData>
  <mergeCells count="2">
    <mergeCell ref="B3:B10"/>
    <mergeCell ref="E3:I11"/>
  </mergeCells>
  <dataValidations count="14">
    <dataValidation allowBlank="1" showInputMessage="1" showErrorMessage="1" prompt="Column chart contrasting total monthly income and total monthly expenses is in cells  D3 through H11" sqref="E3:I11" xr:uid="{DA0C47D5-D4DB-4DDC-9117-17A1C9026C73}"/>
    <dataValidation allowBlank="1" showInputMessage="1" showErrorMessage="1" prompt="Cash Balance is automatically calculated in cell below" sqref="C9:D9" xr:uid="{C3B5EDF4-8C08-4051-A871-E3144EB0DFE9}"/>
    <dataValidation allowBlank="1" showInputMessage="1" showErrorMessage="1" prompt="Total Monthly Savings are automatically calculated in cell below" sqref="C7:D7" xr:uid="{5211EF05-E7C2-4896-A050-4888D645ED91}"/>
    <dataValidation allowBlank="1" showInputMessage="1" showErrorMessage="1" prompt="Total Monthly Expenses are automatically calculated in cell below" sqref="C5:D5" xr:uid="{E8C3191B-7819-42D3-8685-617252D3CDB6}"/>
    <dataValidation allowBlank="1" showInputMessage="1" showErrorMessage="1" prompt="Total Monthly Income is automatically calculated in cell below" sqref="C3:D3" xr:uid="{6CEA18A0-3E90-4308-9A0F-5F7B3FCC54A5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C2:D2" xr:uid="{51D58343-F05F-4864-9757-CE6E93C34430}"/>
    <dataValidation allowBlank="1" showInputMessage="1" showErrorMessage="1" prompt="Donut chart with percentage of income spent is in cell below" sqref="B2" xr:uid="{E329B8B9-A269-4A84-AF07-8C713A1A05A1}"/>
    <dataValidation allowBlank="1" showInputMessage="1" showErrorMessage="1" prompt="Donut chart with percentage of income spent is in this cell" sqref="B3:B10" xr:uid="{BD0ABBA8-DDB6-4716-9604-A22D6C19E0E2}"/>
    <dataValidation allowBlank="1" showInputMessage="1" showErrorMessage="1" prompt="Title of this worksheet is in this cell. Summary of Total Monthly Income, Total Monthly Expenses, Total Monthly Savings, and Cash Balance is in cells C3 through C10" sqref="B1" xr:uid="{74221070-EBF2-471A-9814-71EB61B9ABE4}"/>
    <dataValidation allowBlank="1" showInputMessage="1" showErrorMessage="1" prompt="Cash Balance is automatically calculated in this cell" sqref="C10:D10" xr:uid="{C45ED992-E44D-4339-AB7A-2721395FE6A4}"/>
    <dataValidation allowBlank="1" showInputMessage="1" showErrorMessage="1" prompt="Total Monthly Savings are automatically calculated in this cell" sqref="C8:D8" xr:uid="{87D96245-0CDF-4AC4-BE26-7ACE225108FE}"/>
    <dataValidation allowBlank="1" showInputMessage="1" showErrorMessage="1" prompt="Total Monthly Expenses are automatically calculated in this cell" sqref="C6:D6" xr:uid="{C73D7B80-84F6-4645-B30B-8CB76B4A9562}"/>
    <dataValidation allowBlank="1" showInputMessage="1" showErrorMessage="1" prompt="Total Monthly Income is automatically calculated in this cell " sqref="C4:D4" xr:uid="{E7F079A3-6D60-4ED0-BF8D-593740DD79A3}"/>
    <dataValidation allowBlank="1" showInputMessage="1" showErrorMessage="1" prompt="Create a Personal budget in this workbook. Donut and column charts are automatically updated in this worksheet based on total monthly income and expenses" sqref="A1" xr:uid="{F515B288-B306-4F73-B8FF-58DE9E12DA53}"/>
  </dataValidations>
  <printOptions horizontalCentered="1"/>
  <pageMargins left="0.4" right="0.4" top="0.4" bottom="0.4" header="0.25" footer="0.25"/>
  <pageSetup scale="76" fitToHeight="0" orientation="portrait" r:id="rId1"/>
  <headerFooter differentFirst="1">
    <oddFooter>&amp;CPage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40F385-C09F-4977-8256-D30653698863}">
            <xm:f>'Chart Data'!$B$6</xm:f>
            <x14:dxf>
              <font>
                <color theme="7"/>
              </font>
            </x14:dxf>
          </x14:cfRule>
          <xm:sqref>C10:D10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AS12"/>
  <sheetViews>
    <sheetView showGridLines="0" tabSelected="1" zoomScale="85" zoomScaleNormal="85" workbookViewId="0">
      <selection activeCell="AT8" sqref="AT8"/>
    </sheetView>
  </sheetViews>
  <sheetFormatPr defaultColWidth="9" defaultRowHeight="27.75" customHeight="1" x14ac:dyDescent="0.25"/>
  <cols>
    <col min="1" max="1" width="2.59765625" customWidth="1"/>
    <col min="2" max="2" width="26" style="2" bestFit="1" customWidth="1"/>
    <col min="3" max="3" width="0.8984375" hidden="1" customWidth="1"/>
    <col min="4" max="4" width="9" style="2"/>
    <col min="5" max="5" width="5.69921875" style="2" customWidth="1"/>
    <col min="6" max="6" width="26" style="2" bestFit="1" customWidth="1"/>
    <col min="7" max="7" width="0.8984375" hidden="1" customWidth="1"/>
    <col min="8" max="8" width="9" style="2"/>
    <col min="9" max="9" width="5.69921875" style="2" customWidth="1"/>
    <col min="10" max="10" width="26" style="2" bestFit="1" customWidth="1"/>
    <col min="11" max="11" width="0.8984375" hidden="1" customWidth="1"/>
    <col min="12" max="12" width="9" style="2"/>
    <col min="13" max="13" width="26" style="2" bestFit="1" customWidth="1"/>
    <col min="14" max="14" width="0.8984375" hidden="1" customWidth="1"/>
    <col min="15" max="15" width="9" style="2"/>
    <col min="16" max="16" width="5.69921875" style="2" customWidth="1"/>
    <col min="17" max="17" width="26" style="2" bestFit="1" customWidth="1"/>
    <col min="18" max="18" width="0.8984375" hidden="1" customWidth="1"/>
    <col min="19" max="19" width="9" style="2"/>
    <col min="20" max="20" width="5.69921875" style="2" customWidth="1"/>
    <col min="21" max="21" width="26" style="2" bestFit="1" customWidth="1"/>
    <col min="22" max="22" width="0.8984375" hidden="1" customWidth="1"/>
    <col min="23" max="23" width="9" style="2"/>
    <col min="24" max="24" width="26" style="2" bestFit="1" customWidth="1"/>
    <col min="25" max="25" width="0.8984375" hidden="1" customWidth="1"/>
    <col min="26" max="26" width="9" style="2"/>
    <col min="27" max="27" width="5.69921875" style="2" customWidth="1"/>
    <col min="28" max="28" width="26" style="2" bestFit="1" customWidth="1"/>
    <col min="29" max="29" width="0.8984375" hidden="1" customWidth="1"/>
    <col min="30" max="30" width="9" style="2"/>
    <col min="31" max="31" width="5.69921875" style="2" customWidth="1"/>
    <col min="32" max="32" width="26" style="2" bestFit="1" customWidth="1"/>
    <col min="33" max="33" width="0.8984375" hidden="1" customWidth="1"/>
    <col min="34" max="34" width="9" style="2"/>
    <col min="35" max="35" width="26" style="2" bestFit="1" customWidth="1"/>
    <col min="36" max="36" width="0.8984375" hidden="1" customWidth="1"/>
    <col min="37" max="37" width="9" style="2"/>
    <col min="38" max="38" width="5.69921875" style="2" customWidth="1"/>
    <col min="39" max="39" width="26" style="2" bestFit="1" customWidth="1"/>
    <col min="40" max="40" width="0.8984375" hidden="1" customWidth="1"/>
    <col min="41" max="41" width="9" style="2"/>
    <col min="42" max="42" width="5.69921875" style="2" customWidth="1"/>
    <col min="43" max="43" width="26" style="2" bestFit="1" customWidth="1"/>
    <col min="44" max="44" width="0.8984375" hidden="1" customWidth="1"/>
    <col min="45" max="16384" width="9" style="2"/>
  </cols>
  <sheetData>
    <row r="1" spans="1:45" s="5" customFormat="1" ht="40.5" customHeight="1" x14ac:dyDescent="0.25">
      <c r="A1" s="5" t="s">
        <v>26</v>
      </c>
    </row>
    <row r="2" spans="1:45" s="1" customFormat="1" ht="33" customHeight="1" x14ac:dyDescent="0.3">
      <c r="A2"/>
      <c r="B2" s="24" t="s">
        <v>61</v>
      </c>
      <c r="F2" s="24" t="s">
        <v>71</v>
      </c>
      <c r="J2" s="24" t="s">
        <v>72</v>
      </c>
      <c r="M2" s="24" t="s">
        <v>73</v>
      </c>
      <c r="Q2" s="24" t="s">
        <v>74</v>
      </c>
      <c r="U2" s="24" t="s">
        <v>75</v>
      </c>
      <c r="X2" s="24" t="s">
        <v>76</v>
      </c>
      <c r="AB2" s="24" t="s">
        <v>77</v>
      </c>
      <c r="AF2" s="24" t="s">
        <v>78</v>
      </c>
      <c r="AI2" s="24" t="s">
        <v>80</v>
      </c>
      <c r="AM2" s="24" t="s">
        <v>79</v>
      </c>
      <c r="AQ2" s="24" t="s">
        <v>81</v>
      </c>
    </row>
    <row r="3" spans="1:45" s="1" customFormat="1" ht="18.75" customHeight="1" x14ac:dyDescent="0.25">
      <c r="A3"/>
      <c r="B3" s="6" t="s">
        <v>1</v>
      </c>
      <c r="C3" s="28"/>
      <c r="D3" s="28"/>
      <c r="E3" s="28"/>
      <c r="F3" s="6" t="s">
        <v>1</v>
      </c>
      <c r="G3" s="25"/>
      <c r="H3" s="25"/>
      <c r="I3" s="25"/>
      <c r="J3" s="6" t="s">
        <v>1</v>
      </c>
      <c r="K3" s="25"/>
      <c r="L3" s="25"/>
      <c r="M3" s="6" t="s">
        <v>1</v>
      </c>
      <c r="N3" s="28"/>
      <c r="O3" s="28"/>
      <c r="P3" s="28"/>
      <c r="Q3" s="6" t="s">
        <v>1</v>
      </c>
      <c r="R3" s="25"/>
      <c r="S3" s="25"/>
      <c r="T3" s="25"/>
      <c r="U3" s="6" t="s">
        <v>1</v>
      </c>
      <c r="V3" s="25"/>
      <c r="W3" s="25"/>
      <c r="X3" s="6" t="s">
        <v>1</v>
      </c>
      <c r="Y3" s="28"/>
      <c r="Z3" s="28"/>
      <c r="AA3" s="28"/>
      <c r="AB3" s="6" t="s">
        <v>1</v>
      </c>
      <c r="AC3" s="25"/>
      <c r="AD3" s="25"/>
      <c r="AE3" s="25"/>
      <c r="AF3" s="6" t="s">
        <v>1</v>
      </c>
      <c r="AG3" s="25"/>
      <c r="AH3" s="25"/>
      <c r="AI3" s="6" t="s">
        <v>1</v>
      </c>
      <c r="AJ3" s="28"/>
      <c r="AK3" s="28"/>
      <c r="AL3" s="28"/>
      <c r="AM3" s="6" t="s">
        <v>1</v>
      </c>
      <c r="AN3" s="25"/>
      <c r="AO3" s="25"/>
      <c r="AP3" s="25"/>
      <c r="AQ3" s="6" t="s">
        <v>1</v>
      </c>
      <c r="AR3" s="25"/>
      <c r="AS3" s="25"/>
    </row>
    <row r="4" spans="1:45" s="1" customFormat="1" ht="46.5" customHeight="1" x14ac:dyDescent="0.25">
      <c r="A4"/>
      <c r="B4" s="7">
        <f>SUM(MonthlyIncome[[#All],[JAN]])</f>
        <v>3750</v>
      </c>
      <c r="C4" s="28"/>
      <c r="D4" s="28"/>
      <c r="E4" s="28"/>
      <c r="F4" s="7">
        <f>SUM(MonthlyIncome[[#All],[FEB]])</f>
        <v>0</v>
      </c>
      <c r="G4" s="25"/>
      <c r="H4" s="25"/>
      <c r="I4" s="25"/>
      <c r="J4" s="7">
        <f>SUM(MonthlyIncome[[#All],[MAR]])</f>
        <v>0</v>
      </c>
      <c r="K4" s="25"/>
      <c r="L4" s="25"/>
      <c r="M4" s="7">
        <f>SUM(MonthlyIncome[[#All],[APR]])</f>
        <v>0</v>
      </c>
      <c r="N4" s="28"/>
      <c r="O4" s="28"/>
      <c r="P4" s="28"/>
      <c r="Q4" s="7">
        <f>SUM(MonthlyIncome[[#All],[MAY]])</f>
        <v>0</v>
      </c>
      <c r="R4" s="25"/>
      <c r="S4" s="25"/>
      <c r="T4" s="25"/>
      <c r="U4" s="7">
        <f>SUM(MonthlyIncome[[#All],[JUN]])</f>
        <v>0</v>
      </c>
      <c r="V4" s="25"/>
      <c r="W4" s="25"/>
      <c r="X4" s="7">
        <f>SUM(MonthlyIncome[[#All],[JUL]])</f>
        <v>0</v>
      </c>
      <c r="Y4" s="28"/>
      <c r="Z4" s="28"/>
      <c r="AA4" s="28"/>
      <c r="AB4" s="7">
        <f>SUM(MonthlyIncome[[#All],[AUG]])</f>
        <v>0</v>
      </c>
      <c r="AC4" s="25"/>
      <c r="AD4" s="25"/>
      <c r="AE4" s="25"/>
      <c r="AF4" s="7">
        <f>SUM(MonthlyIncome[[#All],[SEP]])</f>
        <v>0</v>
      </c>
      <c r="AG4" s="25"/>
      <c r="AH4" s="25"/>
      <c r="AI4" s="7">
        <f>SUM(MonthlyIncome[[#All],[OCT]])</f>
        <v>0</v>
      </c>
      <c r="AJ4" s="28"/>
      <c r="AK4" s="28"/>
      <c r="AL4" s="28"/>
      <c r="AM4" s="7">
        <f>SUM(MonthlyIncome[[#All],[NOV]])</f>
        <v>0</v>
      </c>
      <c r="AN4" s="25"/>
      <c r="AO4" s="25"/>
      <c r="AP4" s="25"/>
      <c r="AQ4" s="7">
        <f>SUM(MonthlyIncome[[#All],[DEC]])</f>
        <v>0</v>
      </c>
      <c r="AR4" s="25"/>
      <c r="AS4" s="25"/>
    </row>
    <row r="5" spans="1:45" s="1" customFormat="1" ht="18.75" customHeight="1" x14ac:dyDescent="0.25">
      <c r="A5"/>
      <c r="B5" s="11" t="s">
        <v>2</v>
      </c>
      <c r="C5" s="28"/>
      <c r="D5" s="28"/>
      <c r="E5" s="28"/>
      <c r="F5" s="11" t="s">
        <v>2</v>
      </c>
      <c r="G5" s="25"/>
      <c r="H5" s="25"/>
      <c r="I5" s="25"/>
      <c r="J5" s="11" t="s">
        <v>2</v>
      </c>
      <c r="K5" s="25"/>
      <c r="L5" s="25"/>
      <c r="M5" s="11" t="s">
        <v>2</v>
      </c>
      <c r="N5" s="28"/>
      <c r="O5" s="28"/>
      <c r="P5" s="28"/>
      <c r="Q5" s="11" t="s">
        <v>2</v>
      </c>
      <c r="R5" s="25"/>
      <c r="S5" s="25"/>
      <c r="T5" s="25"/>
      <c r="U5" s="11" t="s">
        <v>2</v>
      </c>
      <c r="V5" s="25"/>
      <c r="W5" s="25"/>
      <c r="X5" s="11" t="s">
        <v>2</v>
      </c>
      <c r="Y5" s="28"/>
      <c r="Z5" s="28"/>
      <c r="AA5" s="28"/>
      <c r="AB5" s="11" t="s">
        <v>2</v>
      </c>
      <c r="AC5" s="25"/>
      <c r="AD5" s="25"/>
      <c r="AE5" s="25"/>
      <c r="AF5" s="11" t="s">
        <v>2</v>
      </c>
      <c r="AG5" s="25"/>
      <c r="AH5" s="25"/>
      <c r="AI5" s="11" t="s">
        <v>2</v>
      </c>
      <c r="AJ5" s="28"/>
      <c r="AK5" s="28"/>
      <c r="AL5" s="28"/>
      <c r="AM5" s="11" t="s">
        <v>2</v>
      </c>
      <c r="AN5" s="25"/>
      <c r="AO5" s="25"/>
      <c r="AP5" s="25"/>
      <c r="AQ5" s="11" t="s">
        <v>2</v>
      </c>
      <c r="AR5" s="25"/>
      <c r="AS5" s="25"/>
    </row>
    <row r="6" spans="1:45" s="1" customFormat="1" ht="46.5" customHeight="1" x14ac:dyDescent="0.25">
      <c r="A6"/>
      <c r="B6" s="7">
        <f>SUM(MonthlyExpenses[[#All],[JAN]])</f>
        <v>1868</v>
      </c>
      <c r="C6" s="28"/>
      <c r="D6" s="28"/>
      <c r="E6" s="28"/>
      <c r="F6" s="7">
        <f>SUM(MonthlyExpenses[[#All],[FEB]])</f>
        <v>0</v>
      </c>
      <c r="G6" s="25"/>
      <c r="H6" s="25"/>
      <c r="I6" s="25"/>
      <c r="J6" s="7">
        <f>SUM(MonthlyExpenses[[#All],[MAR]])</f>
        <v>0</v>
      </c>
      <c r="K6" s="25"/>
      <c r="L6" s="25"/>
      <c r="M6" s="7">
        <f>SUM(MonthlyExpenses[[#All],[APR]])</f>
        <v>0</v>
      </c>
      <c r="N6" s="28"/>
      <c r="O6" s="28"/>
      <c r="P6" s="28"/>
      <c r="Q6" s="7">
        <f>SUM(MonthlyExpenses[[#All],[MAY]])</f>
        <v>0</v>
      </c>
      <c r="R6" s="25"/>
      <c r="S6" s="25"/>
      <c r="T6" s="25"/>
      <c r="U6" s="7">
        <f>SUM(MonthlyExpenses[[#All],[JUN]])</f>
        <v>0</v>
      </c>
      <c r="V6" s="25"/>
      <c r="W6" s="25"/>
      <c r="X6" s="7">
        <f>SUM(MonthlyExpenses[[#All],[JUL]])</f>
        <v>0</v>
      </c>
      <c r="Y6" s="28"/>
      <c r="Z6" s="28"/>
      <c r="AA6" s="28"/>
      <c r="AB6" s="7">
        <f>SUM(MonthlyExpenses[[#All],[AUG]])</f>
        <v>0</v>
      </c>
      <c r="AC6" s="25"/>
      <c r="AD6" s="25"/>
      <c r="AE6" s="25"/>
      <c r="AF6" s="7">
        <f>SUM(MonthlyExpenses[[#All],[SEP]])</f>
        <v>0</v>
      </c>
      <c r="AG6" s="25"/>
      <c r="AH6" s="25"/>
      <c r="AI6" s="7">
        <f>SUM(MonthlyExpenses[[#All],[OCT]])</f>
        <v>0</v>
      </c>
      <c r="AJ6" s="28"/>
      <c r="AK6" s="28"/>
      <c r="AL6" s="28"/>
      <c r="AM6" s="7">
        <f>SUM(MonthlyExpenses[[#All],[NOV]])</f>
        <v>0</v>
      </c>
      <c r="AN6" s="25"/>
      <c r="AO6" s="25"/>
      <c r="AP6" s="25"/>
      <c r="AQ6" s="7">
        <f>SUM(MonthlyExpenses[[#All],[DEC]])</f>
        <v>0</v>
      </c>
      <c r="AR6" s="25"/>
      <c r="AS6" s="25"/>
    </row>
    <row r="7" spans="1:45" s="1" customFormat="1" ht="18.75" customHeight="1" x14ac:dyDescent="0.25">
      <c r="A7"/>
      <c r="B7" s="11" t="s">
        <v>3</v>
      </c>
      <c r="C7" s="28"/>
      <c r="D7" s="28"/>
      <c r="E7" s="28"/>
      <c r="F7" s="11" t="s">
        <v>3</v>
      </c>
      <c r="G7" s="25"/>
      <c r="H7" s="25"/>
      <c r="I7" s="25"/>
      <c r="J7" s="11" t="s">
        <v>3</v>
      </c>
      <c r="K7" s="25"/>
      <c r="L7" s="25"/>
      <c r="M7" s="11" t="s">
        <v>3</v>
      </c>
      <c r="N7" s="28"/>
      <c r="O7" s="28"/>
      <c r="P7" s="28"/>
      <c r="Q7" s="11" t="s">
        <v>3</v>
      </c>
      <c r="R7" s="25"/>
      <c r="S7" s="25"/>
      <c r="T7" s="25"/>
      <c r="U7" s="11" t="s">
        <v>3</v>
      </c>
      <c r="V7" s="25"/>
      <c r="W7" s="25"/>
      <c r="X7" s="11" t="s">
        <v>3</v>
      </c>
      <c r="Y7" s="28"/>
      <c r="Z7" s="28"/>
      <c r="AA7" s="28"/>
      <c r="AB7" s="11" t="s">
        <v>3</v>
      </c>
      <c r="AC7" s="25"/>
      <c r="AD7" s="25"/>
      <c r="AE7" s="25"/>
      <c r="AF7" s="11" t="s">
        <v>3</v>
      </c>
      <c r="AG7" s="25"/>
      <c r="AH7" s="25"/>
      <c r="AI7" s="11" t="s">
        <v>3</v>
      </c>
      <c r="AJ7" s="28"/>
      <c r="AK7" s="28"/>
      <c r="AL7" s="28"/>
      <c r="AM7" s="11" t="s">
        <v>3</v>
      </c>
      <c r="AN7" s="25"/>
      <c r="AO7" s="25"/>
      <c r="AP7" s="25"/>
      <c r="AQ7" s="11" t="s">
        <v>3</v>
      </c>
      <c r="AR7" s="25"/>
      <c r="AS7" s="25"/>
    </row>
    <row r="8" spans="1:45" s="1" customFormat="1" ht="46.5" customHeight="1" x14ac:dyDescent="0.25">
      <c r="A8"/>
      <c r="B8" s="7">
        <f>SUM(Savings[[#All],[JAN]])</f>
        <v>550</v>
      </c>
      <c r="C8" s="28"/>
      <c r="D8" s="28"/>
      <c r="E8" s="28"/>
      <c r="F8" s="7">
        <f>SUM(Savings[[#All],[FEB]])</f>
        <v>0</v>
      </c>
      <c r="G8" s="25"/>
      <c r="H8" s="25"/>
      <c r="I8" s="25"/>
      <c r="J8" s="7">
        <f>SUM(Savings[[#All],[MAR]])</f>
        <v>0</v>
      </c>
      <c r="K8" s="25"/>
      <c r="L8" s="25"/>
      <c r="M8" s="7">
        <f>SUM(Savings[[#All],[APR]])</f>
        <v>0</v>
      </c>
      <c r="N8" s="28"/>
      <c r="O8" s="28"/>
      <c r="P8" s="28"/>
      <c r="Q8" s="7">
        <f>SUM(Savings[[#All],[MAY]])</f>
        <v>0</v>
      </c>
      <c r="R8" s="25"/>
      <c r="S8" s="25"/>
      <c r="T8" s="25"/>
      <c r="U8" s="7">
        <f>SUM(Savings[[#All],[JUN]])</f>
        <v>0</v>
      </c>
      <c r="V8" s="25"/>
      <c r="W8" s="25"/>
      <c r="X8" s="7">
        <f>SUM(Savings[[#All],[JUL]])</f>
        <v>0</v>
      </c>
      <c r="Y8" s="28"/>
      <c r="Z8" s="28"/>
      <c r="AA8" s="28"/>
      <c r="AB8" s="7">
        <f>SUM(Savings[[#All],[AUG]])</f>
        <v>0</v>
      </c>
      <c r="AC8" s="25"/>
      <c r="AD8" s="25"/>
      <c r="AE8" s="25"/>
      <c r="AF8" s="7">
        <f>SUM(Savings[[#All],[SEP]])</f>
        <v>0</v>
      </c>
      <c r="AG8" s="25"/>
      <c r="AH8" s="25"/>
      <c r="AI8" s="7">
        <f>SUM(Savings[[#All],[OCT]])</f>
        <v>0</v>
      </c>
      <c r="AJ8" s="28"/>
      <c r="AK8" s="28"/>
      <c r="AL8" s="28"/>
      <c r="AM8" s="7">
        <f>SUM(Savings[[#All],[NOV]])</f>
        <v>0</v>
      </c>
      <c r="AN8" s="25"/>
      <c r="AO8" s="25"/>
      <c r="AP8" s="25"/>
      <c r="AQ8" s="7">
        <f>SUM(Savings[[#All],[DEC]])</f>
        <v>0</v>
      </c>
      <c r="AR8" s="25"/>
      <c r="AS8" s="25"/>
    </row>
    <row r="9" spans="1:45" s="1" customFormat="1" ht="18.75" customHeight="1" x14ac:dyDescent="0.25">
      <c r="A9"/>
      <c r="B9" s="11" t="s">
        <v>4</v>
      </c>
      <c r="C9" s="28"/>
      <c r="D9" s="28"/>
      <c r="E9" s="28"/>
      <c r="F9" s="11" t="s">
        <v>4</v>
      </c>
      <c r="G9" s="25"/>
      <c r="H9" s="25"/>
      <c r="I9" s="25"/>
      <c r="J9" s="11" t="s">
        <v>4</v>
      </c>
      <c r="K9" s="25"/>
      <c r="L9" s="25"/>
      <c r="M9" s="11" t="s">
        <v>4</v>
      </c>
      <c r="N9" s="28"/>
      <c r="O9" s="28"/>
      <c r="P9" s="28"/>
      <c r="Q9" s="11" t="s">
        <v>4</v>
      </c>
      <c r="R9" s="25"/>
      <c r="S9" s="25"/>
      <c r="T9" s="25"/>
      <c r="U9" s="11" t="s">
        <v>4</v>
      </c>
      <c r="V9" s="25"/>
      <c r="W9" s="25"/>
      <c r="X9" s="11" t="s">
        <v>4</v>
      </c>
      <c r="Y9" s="28"/>
      <c r="Z9" s="28"/>
      <c r="AA9" s="28"/>
      <c r="AB9" s="11" t="s">
        <v>4</v>
      </c>
      <c r="AC9" s="25"/>
      <c r="AD9" s="25"/>
      <c r="AE9" s="25"/>
      <c r="AF9" s="11" t="s">
        <v>4</v>
      </c>
      <c r="AG9" s="25"/>
      <c r="AH9" s="25"/>
      <c r="AI9" s="11" t="s">
        <v>4</v>
      </c>
      <c r="AJ9" s="28"/>
      <c r="AK9" s="28"/>
      <c r="AL9" s="28"/>
      <c r="AM9" s="11" t="s">
        <v>4</v>
      </c>
      <c r="AN9" s="25"/>
      <c r="AO9" s="25"/>
      <c r="AP9" s="25"/>
      <c r="AQ9" s="11" t="s">
        <v>4</v>
      </c>
      <c r="AR9" s="25"/>
      <c r="AS9" s="25"/>
    </row>
    <row r="10" spans="1:45" s="1" customFormat="1" ht="46.5" customHeight="1" x14ac:dyDescent="0.25">
      <c r="A10"/>
      <c r="B10" s="7">
        <f>TotalMonthlyIncome-TotalMonthlyExpenses-TotalMonthlySavings</f>
        <v>1332</v>
      </c>
      <c r="C10" s="28"/>
      <c r="D10" s="28"/>
      <c r="E10" s="28"/>
      <c r="F10" s="7">
        <f>B10+F4-F6-F8</f>
        <v>1332</v>
      </c>
      <c r="G10" s="25"/>
      <c r="H10" s="25"/>
      <c r="I10" s="25"/>
      <c r="J10" s="7">
        <f>F10+J4-J6-J8</f>
        <v>1332</v>
      </c>
      <c r="K10" s="25"/>
      <c r="L10" s="25"/>
      <c r="M10" s="7">
        <f>TotalMonthlyIncome-TotalMonthlyExpenses-TotalMonthlySavings</f>
        <v>1332</v>
      </c>
      <c r="N10" s="28"/>
      <c r="O10" s="28"/>
      <c r="P10" s="28"/>
      <c r="Q10" s="7">
        <f>M10+Q4-Q6-Q8</f>
        <v>1332</v>
      </c>
      <c r="R10" s="25"/>
      <c r="S10" s="25"/>
      <c r="T10" s="25"/>
      <c r="U10" s="7">
        <f>Q10+U4-U6-U8</f>
        <v>1332</v>
      </c>
      <c r="V10" s="25"/>
      <c r="W10" s="25"/>
      <c r="X10" s="7">
        <f>TotalMonthlyIncome-TotalMonthlyExpenses-TotalMonthlySavings</f>
        <v>1332</v>
      </c>
      <c r="Y10" s="28"/>
      <c r="Z10" s="28"/>
      <c r="AA10" s="28"/>
      <c r="AB10" s="7">
        <f>X10+AB4-AB6-AB8</f>
        <v>1332</v>
      </c>
      <c r="AC10" s="25"/>
      <c r="AD10" s="25"/>
      <c r="AE10" s="25"/>
      <c r="AF10" s="7">
        <f>AB10+AF4-AF6-AF8</f>
        <v>1332</v>
      </c>
      <c r="AG10" s="25"/>
      <c r="AH10" s="25"/>
      <c r="AI10" s="7">
        <f>TotalMonthlyIncome-TotalMonthlyExpenses-TotalMonthlySavings</f>
        <v>1332</v>
      </c>
      <c r="AJ10" s="28"/>
      <c r="AK10" s="28"/>
      <c r="AL10" s="28"/>
      <c r="AM10" s="7">
        <f>AI10+AM4-AM6-AM8</f>
        <v>1332</v>
      </c>
      <c r="AN10" s="25"/>
      <c r="AO10" s="25"/>
      <c r="AP10" s="25"/>
      <c r="AQ10" s="7">
        <f>AM10+AQ4-AQ6-AQ8</f>
        <v>1332</v>
      </c>
      <c r="AR10" s="25"/>
      <c r="AS10" s="25"/>
    </row>
    <row r="11" spans="1:45" ht="27.75" customHeight="1" x14ac:dyDescent="0.25">
      <c r="B11"/>
      <c r="C11" s="28"/>
      <c r="D11" s="28"/>
      <c r="E11" s="28"/>
      <c r="F11"/>
      <c r="G11" s="25"/>
      <c r="H11" s="25"/>
      <c r="I11" s="25"/>
      <c r="J11" s="25"/>
      <c r="K11" s="25"/>
      <c r="M11"/>
      <c r="N11" s="28"/>
      <c r="O11" s="28"/>
      <c r="P11" s="28"/>
      <c r="Q11"/>
      <c r="R11" s="25"/>
      <c r="S11" s="25"/>
      <c r="T11" s="25"/>
      <c r="U11" s="25"/>
      <c r="V11" s="25"/>
      <c r="X11"/>
      <c r="Y11" s="28"/>
      <c r="Z11" s="28"/>
      <c r="AA11" s="28"/>
      <c r="AB11"/>
      <c r="AC11" s="25"/>
      <c r="AD11" s="25"/>
      <c r="AE11" s="25"/>
      <c r="AF11" s="25"/>
      <c r="AG11" s="25"/>
      <c r="AI11"/>
      <c r="AJ11" s="28"/>
      <c r="AK11" s="28"/>
      <c r="AL11" s="28"/>
      <c r="AM11"/>
      <c r="AN11" s="25"/>
      <c r="AO11" s="25"/>
      <c r="AP11" s="25"/>
      <c r="AQ11" s="25"/>
      <c r="AR11" s="25"/>
    </row>
    <row r="12" spans="1:45" ht="27.75" customHeight="1" x14ac:dyDescent="0.25">
      <c r="B12"/>
      <c r="C12" s="2"/>
      <c r="F12"/>
      <c r="G12" s="2"/>
      <c r="J12"/>
      <c r="K12" s="2"/>
      <c r="M12"/>
      <c r="N12" s="2"/>
      <c r="Q12"/>
      <c r="R12" s="2"/>
      <c r="U12"/>
      <c r="V12" s="2"/>
      <c r="X12"/>
      <c r="Y12" s="2"/>
      <c r="AB12"/>
      <c r="AC12" s="2"/>
      <c r="AF12"/>
      <c r="AG12" s="2"/>
      <c r="AI12"/>
      <c r="AJ12" s="2"/>
      <c r="AM12"/>
      <c r="AN12" s="2"/>
      <c r="AQ12"/>
      <c r="AR12" s="2"/>
    </row>
  </sheetData>
  <mergeCells count="4">
    <mergeCell ref="AJ3:AL11"/>
    <mergeCell ref="C3:E11"/>
    <mergeCell ref="N3:P11"/>
    <mergeCell ref="Y3:AA11"/>
  </mergeCells>
  <dataValidations disablePrompts="1" xWindow="45" yWindow="319" count="11">
    <dataValidation allowBlank="1" showInputMessage="1" showErrorMessage="1" prompt="Total Monthly Income is automatically calculated in this cell " sqref="B4 F4 J4 M4 Q4 U4 X4 AB4 AF4 AI4 AM4 AQ4" xr:uid="{00000000-0002-0000-0000-000001000000}"/>
    <dataValidation allowBlank="1" showInputMessage="1" showErrorMessage="1" prompt="Total Monthly Expenses are automatically calculated in this cell" sqref="B6 F6 J6 M6 Q6 U6 X6 AB6 AF6 AI6 AM6 AQ6" xr:uid="{00000000-0002-0000-0000-000002000000}"/>
    <dataValidation allowBlank="1" showInputMessage="1" showErrorMessage="1" prompt="Total Monthly Savings are automatically calculated in this cell" sqref="B8 F8 J8 M8 Q8 U8 X8 AB8 AF8 AI8 AM8 AQ8" xr:uid="{00000000-0002-0000-0000-000003000000}"/>
    <dataValidation allowBlank="1" showInputMessage="1" showErrorMessage="1" prompt="Cash Balance is automatically calculated in this cell" sqref="B10 F10 J10 M10 Q10 U10 X10 AB10 AF10 AI10 AM10 AQ10" xr:uid="{00000000-0002-0000-0000-000004000000}"/>
    <dataValidation allowBlank="1" showInputMessage="1" showErrorMessage="1" prompt="Title of this worksheet is in this cell. Summary of Total Monthly Income, Total Monthly Expenses, Total Monthly Savings, and Cash Balance is in cells C3 through C10" sqref="A1" xr:uid="{00000000-0002-0000-0000-000005000000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B2 F2 J2 M2 Q2 U2 X2 AB2 AF2 AI2 AM2 AQ2" xr:uid="{00000000-0002-0000-0000-000008000000}"/>
    <dataValidation allowBlank="1" showInputMessage="1" showErrorMessage="1" prompt="Total Monthly Income is automatically calculated in cell below" sqref="B3 F3 J3 M3 Q3 U3 X3 AB3 AF3 AI3 AM3 AQ3" xr:uid="{00000000-0002-0000-0000-000009000000}"/>
    <dataValidation allowBlank="1" showInputMessage="1" showErrorMessage="1" prompt="Total Monthly Expenses are automatically calculated in cell below" sqref="B5 F5 J5 M5 Q5 U5 X5 AB5 AF5 AI5 AM5 AQ5" xr:uid="{00000000-0002-0000-0000-00000A000000}"/>
    <dataValidation allowBlank="1" showInputMessage="1" showErrorMessage="1" prompt="Total Monthly Savings are automatically calculated in cell below" sqref="B7 F7 J7 M7 Q7 U7 X7 AB7 AF7 AI7 AM7 AQ7" xr:uid="{00000000-0002-0000-0000-00000B000000}"/>
    <dataValidation allowBlank="1" showInputMessage="1" showErrorMessage="1" prompt="Cash Balance is automatically calculated in cell below" sqref="B9 F9 J9 M9 Q9 U9 X9 AB9 AF9 AI9 AM9 AQ9" xr:uid="{00000000-0002-0000-0000-00000C000000}"/>
    <dataValidation allowBlank="1" showInputMessage="1" showErrorMessage="1" prompt="Column chart contrasting total monthly income and total monthly expenses is in cells  D3 through H11" sqref="C3:E11 G3:I11 K3:L11 N3:P11 R3:T11 V3:W11 Y3:AA11 AC3:AE11 AG3:AH11 AJ3:AL11 AN3:AP11 AR3:AS11" xr:uid="{00000000-0002-0000-0000-00000D000000}"/>
  </dataValidations>
  <printOptions horizontalCentered="1"/>
  <pageMargins left="0.4" right="0.4" top="0.4" bottom="0.4" header="0.25" footer="0.25"/>
  <pageSetup scale="76" fitToHeight="0" orientation="portrait" r:id="rId1"/>
  <headerFooter differentFirst="1">
    <oddFooter>&amp;CPage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29259091-5E1F-48B8-ACB1-043C76D3FB35}">
            <xm:f>'Chart Data'!$B$6</xm:f>
            <x14:dxf>
              <font>
                <color theme="7"/>
              </font>
            </x14:dxf>
          </x14:cfRule>
          <xm:sqref>B10</xm:sqref>
        </x14:conditionalFormatting>
        <x14:conditionalFormatting xmlns:xm="http://schemas.microsoft.com/office/excel/2006/main">
          <x14:cfRule type="expression" priority="12" id="{90CE49F9-6142-488B-BA3B-32E0B16293DF}">
            <xm:f>'Chart Data'!$B$6</xm:f>
            <x14:dxf>
              <font>
                <color theme="7"/>
              </font>
            </x14:dxf>
          </x14:cfRule>
          <xm:sqref>F10</xm:sqref>
        </x14:conditionalFormatting>
        <x14:conditionalFormatting xmlns:xm="http://schemas.microsoft.com/office/excel/2006/main">
          <x14:cfRule type="expression" priority="10" id="{A1147DAF-1E0C-4F6E-B761-07B3CD560347}">
            <xm:f>'Chart Data'!$B$6</xm:f>
            <x14:dxf>
              <font>
                <color theme="7"/>
              </font>
            </x14:dxf>
          </x14:cfRule>
          <xm:sqref>J10</xm:sqref>
        </x14:conditionalFormatting>
        <x14:conditionalFormatting xmlns:xm="http://schemas.microsoft.com/office/excel/2006/main">
          <x14:cfRule type="expression" priority="9" id="{FABDF2DE-70D7-447A-AB0C-C44539309FDF}">
            <xm:f>'Chart Data'!$B$6</xm:f>
            <x14:dxf>
              <font>
                <color theme="7"/>
              </font>
            </x14:dxf>
          </x14:cfRule>
          <xm:sqref>M10</xm:sqref>
        </x14:conditionalFormatting>
        <x14:conditionalFormatting xmlns:xm="http://schemas.microsoft.com/office/excel/2006/main">
          <x14:cfRule type="expression" priority="8" id="{FF153DAF-DD04-445E-A070-5BF80851E471}">
            <xm:f>'Chart Data'!$B$6</xm:f>
            <x14:dxf>
              <font>
                <color theme="7"/>
              </font>
            </x14:dxf>
          </x14:cfRule>
          <xm:sqref>Q10</xm:sqref>
        </x14:conditionalFormatting>
        <x14:conditionalFormatting xmlns:xm="http://schemas.microsoft.com/office/excel/2006/main">
          <x14:cfRule type="expression" priority="7" id="{F815A444-258C-4901-9CD6-641458A37C08}">
            <xm:f>'Chart Data'!$B$6</xm:f>
            <x14:dxf>
              <font>
                <color theme="7"/>
              </font>
            </x14:dxf>
          </x14:cfRule>
          <xm:sqref>U10</xm:sqref>
        </x14:conditionalFormatting>
        <x14:conditionalFormatting xmlns:xm="http://schemas.microsoft.com/office/excel/2006/main">
          <x14:cfRule type="expression" priority="6" id="{CFDA2AD5-8DED-4190-88F8-CB841A5204AC}">
            <xm:f>'Chart Data'!$B$6</xm:f>
            <x14:dxf>
              <font>
                <color theme="7"/>
              </font>
            </x14:dxf>
          </x14:cfRule>
          <xm:sqref>X10</xm:sqref>
        </x14:conditionalFormatting>
        <x14:conditionalFormatting xmlns:xm="http://schemas.microsoft.com/office/excel/2006/main">
          <x14:cfRule type="expression" priority="5" id="{5EC6627E-4B8B-43BE-8A4A-436BE66F814E}">
            <xm:f>'Chart Data'!$B$6</xm:f>
            <x14:dxf>
              <font>
                <color theme="7"/>
              </font>
            </x14:dxf>
          </x14:cfRule>
          <xm:sqref>AB10</xm:sqref>
        </x14:conditionalFormatting>
        <x14:conditionalFormatting xmlns:xm="http://schemas.microsoft.com/office/excel/2006/main">
          <x14:cfRule type="expression" priority="4" id="{D1407718-2883-421E-9A71-3BBF42C47CC7}">
            <xm:f>'Chart Data'!$B$6</xm:f>
            <x14:dxf>
              <font>
                <color theme="7"/>
              </font>
            </x14:dxf>
          </x14:cfRule>
          <xm:sqref>AF10</xm:sqref>
        </x14:conditionalFormatting>
        <x14:conditionalFormatting xmlns:xm="http://schemas.microsoft.com/office/excel/2006/main">
          <x14:cfRule type="expression" priority="3" id="{816F6EFB-9E9A-48BA-8718-994489ED25EE}">
            <xm:f>'Chart Data'!$B$6</xm:f>
            <x14:dxf>
              <font>
                <color theme="7"/>
              </font>
            </x14:dxf>
          </x14:cfRule>
          <xm:sqref>AI10</xm:sqref>
        </x14:conditionalFormatting>
        <x14:conditionalFormatting xmlns:xm="http://schemas.microsoft.com/office/excel/2006/main">
          <x14:cfRule type="expression" priority="2" id="{8C93D874-E7BD-44E5-9A8E-7FE0CC379B1F}">
            <xm:f>'Chart Data'!$B$6</xm:f>
            <x14:dxf>
              <font>
                <color theme="7"/>
              </font>
            </x14:dxf>
          </x14:cfRule>
          <xm:sqref>AM10</xm:sqref>
        </x14:conditionalFormatting>
        <x14:conditionalFormatting xmlns:xm="http://schemas.microsoft.com/office/excel/2006/main">
          <x14:cfRule type="expression" priority="1" id="{B2E47E12-FBC6-45B9-B9CF-DEC7C20C4B7E}">
            <xm:f>'Chart Data'!$B$6</xm:f>
            <x14:dxf>
              <font>
                <color theme="7"/>
              </font>
            </x14:dxf>
          </x14:cfRule>
          <xm:sqref>AQ10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N6"/>
  <sheetViews>
    <sheetView showGridLines="0" zoomScaleNormal="100" workbookViewId="0">
      <selection activeCell="D1" sqref="D1"/>
    </sheetView>
  </sheetViews>
  <sheetFormatPr defaultColWidth="9" defaultRowHeight="27.75" customHeight="1" x14ac:dyDescent="0.25"/>
  <cols>
    <col min="1" max="1" width="2.59765625" style="2" customWidth="1"/>
    <col min="2" max="2" width="19.59765625" style="2" customWidth="1"/>
    <col min="3" max="3" width="13.5" customWidth="1"/>
    <col min="4" max="14" width="13.5" style="2" customWidth="1"/>
    <col min="15" max="16384" width="9" style="2"/>
  </cols>
  <sheetData>
    <row r="1" spans="1:14" s="5" customFormat="1" ht="40.5" customHeight="1" x14ac:dyDescent="0.25">
      <c r="B1" s="5" t="str">
        <f>BudgetTitle</f>
        <v>Personal Budget</v>
      </c>
      <c r="D1" s="26" t="s">
        <v>84</v>
      </c>
    </row>
    <row r="2" spans="1:14" s="1" customFormat="1" ht="31.5" customHeight="1" x14ac:dyDescent="0.3">
      <c r="B2" s="3" t="s">
        <v>5</v>
      </c>
      <c r="C2"/>
    </row>
    <row r="3" spans="1:14" s="1" customFormat="1" ht="18.75" customHeight="1" x14ac:dyDescent="0.25">
      <c r="B3" s="6" t="s">
        <v>7</v>
      </c>
      <c r="C3" s="6" t="s">
        <v>39</v>
      </c>
      <c r="D3" s="23" t="s">
        <v>58</v>
      </c>
      <c r="E3" s="23" t="s">
        <v>59</v>
      </c>
      <c r="F3" s="23" t="s">
        <v>62</v>
      </c>
      <c r="G3" s="23" t="s">
        <v>63</v>
      </c>
      <c r="H3" s="23" t="s">
        <v>64</v>
      </c>
      <c r="I3" s="23" t="s">
        <v>65</v>
      </c>
      <c r="J3" s="23" t="s">
        <v>66</v>
      </c>
      <c r="K3" s="23" t="s">
        <v>67</v>
      </c>
      <c r="L3" s="23" t="s">
        <v>68</v>
      </c>
      <c r="M3" s="23" t="s">
        <v>69</v>
      </c>
      <c r="N3" s="23" t="s">
        <v>70</v>
      </c>
    </row>
    <row r="4" spans="1:14" ht="28.05" customHeight="1" x14ac:dyDescent="0.25">
      <c r="A4" s="1"/>
      <c r="B4" s="12" t="s">
        <v>10</v>
      </c>
      <c r="C4" s="8">
        <v>2500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28.05" customHeight="1" x14ac:dyDescent="0.25">
      <c r="A5" s="1"/>
      <c r="B5" s="9" t="s">
        <v>12</v>
      </c>
      <c r="C5" s="8">
        <v>1000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28.05" customHeight="1" x14ac:dyDescent="0.25">
      <c r="A6" s="1"/>
      <c r="B6" s="9" t="s">
        <v>14</v>
      </c>
      <c r="C6" s="8">
        <v>250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</row>
  </sheetData>
  <phoneticPr fontId="14" type="noConversion"/>
  <dataValidations count="5">
    <dataValidation allowBlank="1" showInputMessage="1" showErrorMessage="1" prompt="Enter Monthly Income in this worksheet" sqref="A1" xr:uid="{00000000-0002-0000-0100-000000000000}"/>
    <dataValidation allowBlank="1" showInputMessage="1" showErrorMessage="1" prompt="Enter income Items in this column under this heading. Use heading filters to find specific entries" sqref="B3" xr:uid="{00000000-0002-0000-0100-000001000000}"/>
    <dataValidation allowBlank="1" showInputMessage="1" showErrorMessage="1" prompt="Enter Amount in this column under this heading" sqref="C3:N3" xr:uid="{00000000-0002-0000-0100-000002000000}"/>
    <dataValidation allowBlank="1" showInputMessage="1" showErrorMessage="1" prompt="Title is automatically updated in this cell" sqref="B1" xr:uid="{00000000-0002-0000-0100-000003000000}"/>
    <dataValidation allowBlank="1" showInputMessage="1" showErrorMessage="1" prompt="Enter Monthly Income details in table below" sqref="B2" xr:uid="{00000000-0002-0000-01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N7"/>
  <sheetViews>
    <sheetView showGridLines="0" zoomScaleNormal="100" workbookViewId="0">
      <selection activeCell="D1" sqref="D1"/>
    </sheetView>
  </sheetViews>
  <sheetFormatPr defaultColWidth="9" defaultRowHeight="27.75" customHeight="1" x14ac:dyDescent="0.25"/>
  <cols>
    <col min="1" max="1" width="2.59765625" style="2" customWidth="1"/>
    <col min="2" max="2" width="19.59765625" style="2" customWidth="1"/>
    <col min="3" max="3" width="13.69921875" customWidth="1"/>
    <col min="4" max="14" width="13.69921875" style="2" customWidth="1"/>
    <col min="15" max="16384" width="9" style="2"/>
  </cols>
  <sheetData>
    <row r="1" spans="1:14" s="5" customFormat="1" ht="40.5" customHeight="1" x14ac:dyDescent="0.25">
      <c r="B1" s="5" t="str">
        <f>BudgetTitle</f>
        <v>Personal Budget</v>
      </c>
      <c r="D1" s="26" t="s">
        <v>84</v>
      </c>
    </row>
    <row r="2" spans="1:14" s="1" customFormat="1" ht="31.5" customHeight="1" x14ac:dyDescent="0.3">
      <c r="A2"/>
      <c r="B2" s="3" t="s">
        <v>28</v>
      </c>
      <c r="C2"/>
    </row>
    <row r="3" spans="1:14" s="1" customFormat="1" ht="18.75" customHeight="1" x14ac:dyDescent="0.25">
      <c r="A3"/>
      <c r="B3" s="6" t="s">
        <v>9</v>
      </c>
      <c r="C3" s="6" t="s">
        <v>39</v>
      </c>
      <c r="D3" s="23" t="s">
        <v>58</v>
      </c>
      <c r="E3" s="23" t="s">
        <v>59</v>
      </c>
      <c r="F3" s="23" t="s">
        <v>62</v>
      </c>
      <c r="G3" s="23" t="s">
        <v>63</v>
      </c>
      <c r="H3" s="23" t="s">
        <v>64</v>
      </c>
      <c r="I3" s="23" t="s">
        <v>65</v>
      </c>
      <c r="J3" s="23" t="s">
        <v>66</v>
      </c>
      <c r="K3" s="23" t="s">
        <v>67</v>
      </c>
      <c r="L3" s="23" t="s">
        <v>68</v>
      </c>
      <c r="M3" s="23" t="s">
        <v>69</v>
      </c>
      <c r="N3" s="23" t="s">
        <v>70</v>
      </c>
    </row>
    <row r="4" spans="1:14" ht="28.05" customHeight="1" x14ac:dyDescent="0.25">
      <c r="A4"/>
      <c r="B4" s="10" t="s">
        <v>82</v>
      </c>
      <c r="C4" s="8">
        <v>200</v>
      </c>
    </row>
    <row r="5" spans="1:14" ht="28.05" customHeight="1" x14ac:dyDescent="0.25">
      <c r="A5"/>
      <c r="B5" s="10" t="s">
        <v>83</v>
      </c>
      <c r="C5" s="8">
        <v>250</v>
      </c>
    </row>
    <row r="6" spans="1:14" ht="28.05" customHeight="1" x14ac:dyDescent="0.25">
      <c r="A6"/>
      <c r="B6" s="10" t="s">
        <v>23</v>
      </c>
      <c r="C6" s="8">
        <v>100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.75" customHeight="1" x14ac:dyDescent="0.25">
      <c r="B7" s="15"/>
      <c r="C7" s="16"/>
    </row>
  </sheetData>
  <phoneticPr fontId="14" type="noConversion"/>
  <dataValidations count="5">
    <dataValidation allowBlank="1" showInputMessage="1" showErrorMessage="1" prompt="Enter Monthly Savings in this worksheet" sqref="A1" xr:uid="{00000000-0002-0000-0300-000000000000}"/>
    <dataValidation allowBlank="1" showInputMessage="1" showErrorMessage="1" prompt="Enter savngs deposit Date in this column under this heading. Use heading filters to find specific entries" sqref="B3" xr:uid="{00000000-0002-0000-0300-000001000000}"/>
    <dataValidation allowBlank="1" showInputMessage="1" showErrorMessage="1" prompt="Enter Amount in this column under this heading" sqref="C3:N3" xr:uid="{00000000-0002-0000-0300-000002000000}"/>
    <dataValidation allowBlank="1" showInputMessage="1" showErrorMessage="1" prompt="Title is automatically updated in this cell" sqref="B1" xr:uid="{00000000-0002-0000-0300-000003000000}"/>
    <dataValidation allowBlank="1" showInputMessage="1" showErrorMessage="1" prompt="Enter Monthly Savings in table below" sqref="B2" xr:uid="{00000000-0002-0000-03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16"/>
  <sheetViews>
    <sheetView showGridLines="0" zoomScaleNormal="100" workbookViewId="0">
      <selection activeCell="D2" sqref="D2"/>
    </sheetView>
  </sheetViews>
  <sheetFormatPr defaultColWidth="9" defaultRowHeight="27.75" customHeight="1" x14ac:dyDescent="0.25"/>
  <cols>
    <col min="1" max="1" width="2.59765625" style="2" customWidth="1"/>
    <col min="2" max="2" width="19.59765625" style="2" customWidth="1"/>
    <col min="3" max="3" width="15.59765625" customWidth="1"/>
    <col min="4" max="4" width="15.59765625" style="2" customWidth="1"/>
    <col min="5" max="16" width="11.8984375" style="2" customWidth="1"/>
    <col min="17" max="16384" width="9" style="2"/>
  </cols>
  <sheetData>
    <row r="1" spans="1:16" s="5" customFormat="1" ht="40.5" customHeight="1" x14ac:dyDescent="0.25">
      <c r="B1" s="5" t="str">
        <f>BudgetTitle</f>
        <v>Personal Budget</v>
      </c>
      <c r="D1" s="26" t="s">
        <v>85</v>
      </c>
    </row>
    <row r="2" spans="1:16" s="1" customFormat="1" ht="31.5" customHeight="1" x14ac:dyDescent="0.3">
      <c r="B2" s="3" t="s">
        <v>6</v>
      </c>
      <c r="C2"/>
      <c r="D2" s="3"/>
    </row>
    <row r="3" spans="1:16" s="1" customFormat="1" ht="18.75" customHeight="1" x14ac:dyDescent="0.25">
      <c r="B3" s="6" t="s">
        <v>7</v>
      </c>
      <c r="C3" s="6" t="s">
        <v>8</v>
      </c>
      <c r="D3" s="6" t="s">
        <v>38</v>
      </c>
      <c r="E3" s="23" t="s">
        <v>39</v>
      </c>
      <c r="F3" s="23" t="s">
        <v>58</v>
      </c>
      <c r="G3" s="23" t="s">
        <v>59</v>
      </c>
      <c r="H3" s="23" t="s">
        <v>62</v>
      </c>
      <c r="I3" s="23" t="s">
        <v>63</v>
      </c>
      <c r="J3" s="23" t="s">
        <v>64</v>
      </c>
      <c r="K3" s="23" t="s">
        <v>65</v>
      </c>
      <c r="L3" s="23" t="s">
        <v>66</v>
      </c>
      <c r="M3" s="23" t="s">
        <v>67</v>
      </c>
      <c r="N3" s="23" t="s">
        <v>68</v>
      </c>
      <c r="O3" s="23" t="s">
        <v>69</v>
      </c>
      <c r="P3" s="23" t="s">
        <v>70</v>
      </c>
    </row>
    <row r="4" spans="1:16" ht="28.05" customHeight="1" x14ac:dyDescent="0.25">
      <c r="A4" s="1"/>
      <c r="B4" s="9" t="s">
        <v>11</v>
      </c>
      <c r="C4" s="10" t="s">
        <v>29</v>
      </c>
      <c r="D4" s="8">
        <v>1200</v>
      </c>
      <c r="E4" s="17">
        <f>SUMIFS('Expense Details'!$F$3:$F$1000,'Expense Details'!$H$3:$H$1000,E$3,'Expense Details'!$D$3:$D$1000,MonthlyExpenses[[#This Row],[ITEM]])</f>
        <v>1200</v>
      </c>
      <c r="F4" s="17">
        <f>SUMIFS('Expense Details'!$F$3:$F$1000,'Expense Details'!$H$3:$H$1000,F$3,'Expense Details'!$D$3:$D$1000,MonthlyExpenses[[#This Row],[ITEM]])</f>
        <v>0</v>
      </c>
      <c r="G4" s="17">
        <f>SUMIFS('Expense Details'!$F$3:$F$1000,'Expense Details'!$H$3:$H$1000,G$3,'Expense Details'!$D$3:$D$1000,MonthlyExpenses[[#This Row],[ITEM]])</f>
        <v>0</v>
      </c>
      <c r="H4" s="17">
        <f>SUMIFS('Expense Details'!$F$3:$F$1000,'Expense Details'!$H$3:$H$1000,H$3,'Expense Details'!$D$3:$D$1000,MonthlyExpenses[[#This Row],[ITEM]])</f>
        <v>0</v>
      </c>
      <c r="I4" s="17">
        <f>SUMIFS('Expense Details'!$F$3:$F$1000,'Expense Details'!$H$3:$H$1000,I$3,'Expense Details'!$D$3:$D$1000,MonthlyExpenses[[#This Row],[ITEM]])</f>
        <v>0</v>
      </c>
      <c r="J4" s="17">
        <f>SUMIFS('Expense Details'!$F$3:$F$1000,'Expense Details'!$H$3:$H$1000,J$3,'Expense Details'!$D$3:$D$1000,MonthlyExpenses[[#This Row],[ITEM]])</f>
        <v>0</v>
      </c>
      <c r="K4" s="17">
        <f>SUMIFS('Expense Details'!$F$3:$F$1000,'Expense Details'!$H$3:$H$1000,K$3,'Expense Details'!$D$3:$D$1000,MonthlyExpenses[[#This Row],[ITEM]])</f>
        <v>0</v>
      </c>
      <c r="L4" s="17">
        <f>SUMIFS('Expense Details'!$F$3:$F$1000,'Expense Details'!$H$3:$H$1000,L$3,'Expense Details'!$D$3:$D$1000,MonthlyExpenses[[#This Row],[ITEM]])</f>
        <v>0</v>
      </c>
      <c r="M4" s="17">
        <f>SUMIFS('Expense Details'!$F$3:$F$1000,'Expense Details'!$H$3:$H$1000,M$3,'Expense Details'!$D$3:$D$1000,MonthlyExpenses[[#This Row],[ITEM]])</f>
        <v>0</v>
      </c>
      <c r="N4" s="17">
        <f>SUMIFS('Expense Details'!$F$3:$F$1000,'Expense Details'!$H$3:$H$1000,N$3,'Expense Details'!$D$3:$D$1000,MonthlyExpenses[[#This Row],[ITEM]])</f>
        <v>0</v>
      </c>
      <c r="O4" s="17">
        <f>SUMIFS('Expense Details'!$F$3:$F$1000,'Expense Details'!$H$3:$H$1000,O$3,'Expense Details'!$D$3:$D$1000,MonthlyExpenses[[#This Row],[ITEM]])</f>
        <v>0</v>
      </c>
      <c r="P4" s="17">
        <f>SUMIFS('Expense Details'!$F$3:$F$1000,'Expense Details'!$H$3:$H$1000,P$3,'Expense Details'!$D$3:$D$1000,MonthlyExpenses[[#This Row],[ITEM]])</f>
        <v>0</v>
      </c>
    </row>
    <row r="5" spans="1:16" ht="28.05" customHeight="1" x14ac:dyDescent="0.25">
      <c r="A5" s="1"/>
      <c r="B5" s="9" t="s">
        <v>13</v>
      </c>
      <c r="C5" s="10" t="s">
        <v>29</v>
      </c>
      <c r="D5" s="8">
        <v>120</v>
      </c>
      <c r="E5" s="17">
        <f>SUMIFS('Expense Details'!$F$3:$F$1000,'Expense Details'!$H$3:$H$1000,E$3,'Expense Details'!$D$3:$D$1000,MonthlyExpenses[[#This Row],[ITEM]])</f>
        <v>90</v>
      </c>
      <c r="F5" s="17">
        <f>SUMIFS('Expense Details'!$F$3:$F$1000,'Expense Details'!$H$3:$H$1000,F$3,'Expense Details'!$D$3:$D$1000,MonthlyExpenses[[#This Row],[ITEM]])</f>
        <v>0</v>
      </c>
      <c r="G5" s="17">
        <f>SUMIFS('Expense Details'!$F$3:$F$1000,'Expense Details'!$H$3:$H$1000,G$3,'Expense Details'!$D$3:$D$1000,MonthlyExpenses[[#This Row],[ITEM]])</f>
        <v>0</v>
      </c>
      <c r="H5" s="17">
        <f>SUMIFS('Expense Details'!$F$3:$F$1000,'Expense Details'!$H$3:$H$1000,H$3,'Expense Details'!$D$3:$D$1000,MonthlyExpenses[[#This Row],[ITEM]])</f>
        <v>0</v>
      </c>
      <c r="I5" s="17">
        <f>SUMIFS('Expense Details'!$F$3:$F$1000,'Expense Details'!$H$3:$H$1000,I$3,'Expense Details'!$D$3:$D$1000,MonthlyExpenses[[#This Row],[ITEM]])</f>
        <v>0</v>
      </c>
      <c r="J5" s="17">
        <f>SUMIFS('Expense Details'!$F$3:$F$1000,'Expense Details'!$H$3:$H$1000,J$3,'Expense Details'!$D$3:$D$1000,MonthlyExpenses[[#This Row],[ITEM]])</f>
        <v>0</v>
      </c>
      <c r="K5" s="17">
        <f>SUMIFS('Expense Details'!$F$3:$F$1000,'Expense Details'!$H$3:$H$1000,K$3,'Expense Details'!$D$3:$D$1000,MonthlyExpenses[[#This Row],[ITEM]])</f>
        <v>0</v>
      </c>
      <c r="L5" s="17">
        <f>SUMIFS('Expense Details'!$F$3:$F$1000,'Expense Details'!$H$3:$H$1000,L$3,'Expense Details'!$D$3:$D$1000,MonthlyExpenses[[#This Row],[ITEM]])</f>
        <v>0</v>
      </c>
      <c r="M5" s="17">
        <f>SUMIFS('Expense Details'!$F$3:$F$1000,'Expense Details'!$H$3:$H$1000,M$3,'Expense Details'!$D$3:$D$1000,MonthlyExpenses[[#This Row],[ITEM]])</f>
        <v>0</v>
      </c>
      <c r="N5" s="17">
        <f>SUMIFS('Expense Details'!$F$3:$F$1000,'Expense Details'!$H$3:$H$1000,N$3,'Expense Details'!$D$3:$D$1000,MonthlyExpenses[[#This Row],[ITEM]])</f>
        <v>0</v>
      </c>
      <c r="O5" s="17">
        <f>SUMIFS('Expense Details'!$F$3:$F$1000,'Expense Details'!$H$3:$H$1000,O$3,'Expense Details'!$D$3:$D$1000,MonthlyExpenses[[#This Row],[ITEM]])</f>
        <v>0</v>
      </c>
      <c r="P5" s="17">
        <f>SUMIFS('Expense Details'!$F$3:$F$1000,'Expense Details'!$H$3:$H$1000,P$3,'Expense Details'!$D$3:$D$1000,MonthlyExpenses[[#This Row],[ITEM]])</f>
        <v>0</v>
      </c>
    </row>
    <row r="6" spans="1:16" ht="28.05" customHeight="1" x14ac:dyDescent="0.25">
      <c r="A6" s="1"/>
      <c r="B6" s="9" t="s">
        <v>15</v>
      </c>
      <c r="C6" s="10" t="s">
        <v>29</v>
      </c>
      <c r="D6" s="8">
        <v>50</v>
      </c>
      <c r="E6" s="17">
        <f>SUMIFS('Expense Details'!$F$3:$F$1000,'Expense Details'!$H$3:$H$1000,E$3,'Expense Details'!$D$3:$D$1000,MonthlyExpenses[[#This Row],[ITEM]])</f>
        <v>92</v>
      </c>
      <c r="F6" s="17">
        <f>SUMIFS('Expense Details'!$F$3:$F$1000,'Expense Details'!$H$3:$H$1000,F$3,'Expense Details'!$D$3:$D$1000,MonthlyExpenses[[#This Row],[ITEM]])</f>
        <v>0</v>
      </c>
      <c r="G6" s="17">
        <f>SUMIFS('Expense Details'!$F$3:$F$1000,'Expense Details'!$H$3:$H$1000,G$3,'Expense Details'!$D$3:$D$1000,MonthlyExpenses[[#This Row],[ITEM]])</f>
        <v>0</v>
      </c>
      <c r="H6" s="17">
        <f>SUMIFS('Expense Details'!$F$3:$F$1000,'Expense Details'!$H$3:$H$1000,H$3,'Expense Details'!$D$3:$D$1000,MonthlyExpenses[[#This Row],[ITEM]])</f>
        <v>0</v>
      </c>
      <c r="I6" s="17">
        <f>SUMIFS('Expense Details'!$F$3:$F$1000,'Expense Details'!$H$3:$H$1000,I$3,'Expense Details'!$D$3:$D$1000,MonthlyExpenses[[#This Row],[ITEM]])</f>
        <v>0</v>
      </c>
      <c r="J6" s="17">
        <f>SUMIFS('Expense Details'!$F$3:$F$1000,'Expense Details'!$H$3:$H$1000,J$3,'Expense Details'!$D$3:$D$1000,MonthlyExpenses[[#This Row],[ITEM]])</f>
        <v>0</v>
      </c>
      <c r="K6" s="17">
        <f>SUMIFS('Expense Details'!$F$3:$F$1000,'Expense Details'!$H$3:$H$1000,K$3,'Expense Details'!$D$3:$D$1000,MonthlyExpenses[[#This Row],[ITEM]])</f>
        <v>0</v>
      </c>
      <c r="L6" s="17">
        <f>SUMIFS('Expense Details'!$F$3:$F$1000,'Expense Details'!$H$3:$H$1000,L$3,'Expense Details'!$D$3:$D$1000,MonthlyExpenses[[#This Row],[ITEM]])</f>
        <v>0</v>
      </c>
      <c r="M6" s="17">
        <f>SUMIFS('Expense Details'!$F$3:$F$1000,'Expense Details'!$H$3:$H$1000,M$3,'Expense Details'!$D$3:$D$1000,MonthlyExpenses[[#This Row],[ITEM]])</f>
        <v>0</v>
      </c>
      <c r="N6" s="17">
        <f>SUMIFS('Expense Details'!$F$3:$F$1000,'Expense Details'!$H$3:$H$1000,N$3,'Expense Details'!$D$3:$D$1000,MonthlyExpenses[[#This Row],[ITEM]])</f>
        <v>0</v>
      </c>
      <c r="O6" s="17">
        <f>SUMIFS('Expense Details'!$F$3:$F$1000,'Expense Details'!$H$3:$H$1000,O$3,'Expense Details'!$D$3:$D$1000,MonthlyExpenses[[#This Row],[ITEM]])</f>
        <v>0</v>
      </c>
      <c r="P6" s="17">
        <f>SUMIFS('Expense Details'!$F$3:$F$1000,'Expense Details'!$H$3:$H$1000,P$3,'Expense Details'!$D$3:$D$1000,MonthlyExpenses[[#This Row],[ITEM]])</f>
        <v>0</v>
      </c>
    </row>
    <row r="7" spans="1:16" ht="28.05" customHeight="1" x14ac:dyDescent="0.25">
      <c r="A7" s="1"/>
      <c r="B7" s="9" t="s">
        <v>16</v>
      </c>
      <c r="C7" s="10" t="s">
        <v>29</v>
      </c>
      <c r="D7" s="8">
        <v>45</v>
      </c>
      <c r="E7" s="17">
        <f>SUMIFS('Expense Details'!$F$3:$F$1000,'Expense Details'!$H$3:$H$1000,E$3,'Expense Details'!$D$3:$D$1000,MonthlyExpenses[[#This Row],[ITEM]])</f>
        <v>0</v>
      </c>
      <c r="F7" s="17">
        <f>SUMIFS('Expense Details'!$F$3:$F$1000,'Expense Details'!$H$3:$H$1000,F$3,'Expense Details'!$D$3:$D$1000,MonthlyExpenses[[#This Row],[ITEM]])</f>
        <v>0</v>
      </c>
      <c r="G7" s="17">
        <f>SUMIFS('Expense Details'!$F$3:$F$1000,'Expense Details'!$H$3:$H$1000,G$3,'Expense Details'!$D$3:$D$1000,MonthlyExpenses[[#This Row],[ITEM]])</f>
        <v>0</v>
      </c>
      <c r="H7" s="17">
        <f>SUMIFS('Expense Details'!$F$3:$F$1000,'Expense Details'!$H$3:$H$1000,H$3,'Expense Details'!$D$3:$D$1000,MonthlyExpenses[[#This Row],[ITEM]])</f>
        <v>0</v>
      </c>
      <c r="I7" s="17">
        <f>SUMIFS('Expense Details'!$F$3:$F$1000,'Expense Details'!$H$3:$H$1000,I$3,'Expense Details'!$D$3:$D$1000,MonthlyExpenses[[#This Row],[ITEM]])</f>
        <v>0</v>
      </c>
      <c r="J7" s="17">
        <f>SUMIFS('Expense Details'!$F$3:$F$1000,'Expense Details'!$H$3:$H$1000,J$3,'Expense Details'!$D$3:$D$1000,MonthlyExpenses[[#This Row],[ITEM]])</f>
        <v>0</v>
      </c>
      <c r="K7" s="17">
        <f>SUMIFS('Expense Details'!$F$3:$F$1000,'Expense Details'!$H$3:$H$1000,K$3,'Expense Details'!$D$3:$D$1000,MonthlyExpenses[[#This Row],[ITEM]])</f>
        <v>0</v>
      </c>
      <c r="L7" s="17">
        <f>SUMIFS('Expense Details'!$F$3:$F$1000,'Expense Details'!$H$3:$H$1000,L$3,'Expense Details'!$D$3:$D$1000,MonthlyExpenses[[#This Row],[ITEM]])</f>
        <v>0</v>
      </c>
      <c r="M7" s="17">
        <f>SUMIFS('Expense Details'!$F$3:$F$1000,'Expense Details'!$H$3:$H$1000,M$3,'Expense Details'!$D$3:$D$1000,MonthlyExpenses[[#This Row],[ITEM]])</f>
        <v>0</v>
      </c>
      <c r="N7" s="17">
        <f>SUMIFS('Expense Details'!$F$3:$F$1000,'Expense Details'!$H$3:$H$1000,N$3,'Expense Details'!$D$3:$D$1000,MonthlyExpenses[[#This Row],[ITEM]])</f>
        <v>0</v>
      </c>
      <c r="O7" s="17">
        <f>SUMIFS('Expense Details'!$F$3:$F$1000,'Expense Details'!$H$3:$H$1000,O$3,'Expense Details'!$D$3:$D$1000,MonthlyExpenses[[#This Row],[ITEM]])</f>
        <v>0</v>
      </c>
      <c r="P7" s="17">
        <f>SUMIFS('Expense Details'!$F$3:$F$1000,'Expense Details'!$H$3:$H$1000,P$3,'Expense Details'!$D$3:$D$1000,MonthlyExpenses[[#This Row],[ITEM]])</f>
        <v>0</v>
      </c>
    </row>
    <row r="8" spans="1:16" ht="28.05" customHeight="1" x14ac:dyDescent="0.25">
      <c r="A8" s="1"/>
      <c r="B8" s="9" t="s">
        <v>17</v>
      </c>
      <c r="C8" s="10" t="s">
        <v>29</v>
      </c>
      <c r="D8" s="8">
        <v>500</v>
      </c>
      <c r="E8" s="17">
        <f>SUMIFS('Expense Details'!$F$3:$F$1000,'Expense Details'!$H$3:$H$1000,E$3,'Expense Details'!$D$3:$D$1000,MonthlyExpenses[[#This Row],[ITEM]])</f>
        <v>119</v>
      </c>
      <c r="F8" s="17">
        <f>SUMIFS('Expense Details'!$F$3:$F$1000,'Expense Details'!$H$3:$H$1000,F$3,'Expense Details'!$D$3:$D$1000,MonthlyExpenses[[#This Row],[ITEM]])</f>
        <v>0</v>
      </c>
      <c r="G8" s="17">
        <f>SUMIFS('Expense Details'!$F$3:$F$1000,'Expense Details'!$H$3:$H$1000,G$3,'Expense Details'!$D$3:$D$1000,MonthlyExpenses[[#This Row],[ITEM]])</f>
        <v>0</v>
      </c>
      <c r="H8" s="17">
        <f>SUMIFS('Expense Details'!$F$3:$F$1000,'Expense Details'!$H$3:$H$1000,H$3,'Expense Details'!$D$3:$D$1000,MonthlyExpenses[[#This Row],[ITEM]])</f>
        <v>0</v>
      </c>
      <c r="I8" s="17">
        <f>SUMIFS('Expense Details'!$F$3:$F$1000,'Expense Details'!$H$3:$H$1000,I$3,'Expense Details'!$D$3:$D$1000,MonthlyExpenses[[#This Row],[ITEM]])</f>
        <v>0</v>
      </c>
      <c r="J8" s="17">
        <f>SUMIFS('Expense Details'!$F$3:$F$1000,'Expense Details'!$H$3:$H$1000,J$3,'Expense Details'!$D$3:$D$1000,MonthlyExpenses[[#This Row],[ITEM]])</f>
        <v>0</v>
      </c>
      <c r="K8" s="17">
        <f>SUMIFS('Expense Details'!$F$3:$F$1000,'Expense Details'!$H$3:$H$1000,K$3,'Expense Details'!$D$3:$D$1000,MonthlyExpenses[[#This Row],[ITEM]])</f>
        <v>0</v>
      </c>
      <c r="L8" s="17">
        <f>SUMIFS('Expense Details'!$F$3:$F$1000,'Expense Details'!$H$3:$H$1000,L$3,'Expense Details'!$D$3:$D$1000,MonthlyExpenses[[#This Row],[ITEM]])</f>
        <v>0</v>
      </c>
      <c r="M8" s="17">
        <f>SUMIFS('Expense Details'!$F$3:$F$1000,'Expense Details'!$H$3:$H$1000,M$3,'Expense Details'!$D$3:$D$1000,MonthlyExpenses[[#This Row],[ITEM]])</f>
        <v>0</v>
      </c>
      <c r="N8" s="17">
        <f>SUMIFS('Expense Details'!$F$3:$F$1000,'Expense Details'!$H$3:$H$1000,N$3,'Expense Details'!$D$3:$D$1000,MonthlyExpenses[[#This Row],[ITEM]])</f>
        <v>0</v>
      </c>
      <c r="O8" s="17">
        <f>SUMIFS('Expense Details'!$F$3:$F$1000,'Expense Details'!$H$3:$H$1000,O$3,'Expense Details'!$D$3:$D$1000,MonthlyExpenses[[#This Row],[ITEM]])</f>
        <v>0</v>
      </c>
      <c r="P8" s="17">
        <f>SUMIFS('Expense Details'!$F$3:$F$1000,'Expense Details'!$H$3:$H$1000,P$3,'Expense Details'!$D$3:$D$1000,MonthlyExpenses[[#This Row],[ITEM]])</f>
        <v>0</v>
      </c>
    </row>
    <row r="9" spans="1:16" ht="28.05" customHeight="1" x14ac:dyDescent="0.25">
      <c r="A9" s="1"/>
      <c r="B9" s="9" t="s">
        <v>24</v>
      </c>
      <c r="C9" s="10" t="s">
        <v>29</v>
      </c>
      <c r="D9" s="8">
        <v>273</v>
      </c>
      <c r="E9" s="17">
        <f>SUMIFS('Expense Details'!$F$3:$F$1000,'Expense Details'!$H$3:$H$1000,E$3,'Expense Details'!$D$3:$D$1000,MonthlyExpenses[[#This Row],[ITEM]])</f>
        <v>0</v>
      </c>
      <c r="F9" s="17">
        <f>SUMIFS('Expense Details'!$F$3:$F$1000,'Expense Details'!$H$3:$H$1000,F$3,'Expense Details'!$D$3:$D$1000,MonthlyExpenses[[#This Row],[ITEM]])</f>
        <v>0</v>
      </c>
      <c r="G9" s="17">
        <f>SUMIFS('Expense Details'!$F$3:$F$1000,'Expense Details'!$H$3:$H$1000,G$3,'Expense Details'!$D$3:$D$1000,MonthlyExpenses[[#This Row],[ITEM]])</f>
        <v>0</v>
      </c>
      <c r="H9" s="17">
        <f>SUMIFS('Expense Details'!$F$3:$F$1000,'Expense Details'!$H$3:$H$1000,H$3,'Expense Details'!$D$3:$D$1000,MonthlyExpenses[[#This Row],[ITEM]])</f>
        <v>0</v>
      </c>
      <c r="I9" s="17">
        <f>SUMIFS('Expense Details'!$F$3:$F$1000,'Expense Details'!$H$3:$H$1000,I$3,'Expense Details'!$D$3:$D$1000,MonthlyExpenses[[#This Row],[ITEM]])</f>
        <v>0</v>
      </c>
      <c r="J9" s="17">
        <f>SUMIFS('Expense Details'!$F$3:$F$1000,'Expense Details'!$H$3:$H$1000,J$3,'Expense Details'!$D$3:$D$1000,MonthlyExpenses[[#This Row],[ITEM]])</f>
        <v>0</v>
      </c>
      <c r="K9" s="17">
        <f>SUMIFS('Expense Details'!$F$3:$F$1000,'Expense Details'!$H$3:$H$1000,K$3,'Expense Details'!$D$3:$D$1000,MonthlyExpenses[[#This Row],[ITEM]])</f>
        <v>0</v>
      </c>
      <c r="L9" s="17">
        <f>SUMIFS('Expense Details'!$F$3:$F$1000,'Expense Details'!$H$3:$H$1000,L$3,'Expense Details'!$D$3:$D$1000,MonthlyExpenses[[#This Row],[ITEM]])</f>
        <v>0</v>
      </c>
      <c r="M9" s="17">
        <f>SUMIFS('Expense Details'!$F$3:$F$1000,'Expense Details'!$H$3:$H$1000,M$3,'Expense Details'!$D$3:$D$1000,MonthlyExpenses[[#This Row],[ITEM]])</f>
        <v>0</v>
      </c>
      <c r="N9" s="17">
        <f>SUMIFS('Expense Details'!$F$3:$F$1000,'Expense Details'!$H$3:$H$1000,N$3,'Expense Details'!$D$3:$D$1000,MonthlyExpenses[[#This Row],[ITEM]])</f>
        <v>0</v>
      </c>
      <c r="O9" s="17">
        <f>SUMIFS('Expense Details'!$F$3:$F$1000,'Expense Details'!$H$3:$H$1000,O$3,'Expense Details'!$D$3:$D$1000,MonthlyExpenses[[#This Row],[ITEM]])</f>
        <v>0</v>
      </c>
      <c r="P9" s="17">
        <f>SUMIFS('Expense Details'!$F$3:$F$1000,'Expense Details'!$H$3:$H$1000,P$3,'Expense Details'!$D$3:$D$1000,MonthlyExpenses[[#This Row],[ITEM]])</f>
        <v>0</v>
      </c>
    </row>
    <row r="10" spans="1:16" ht="28.05" customHeight="1" x14ac:dyDescent="0.25">
      <c r="A10" s="1"/>
      <c r="B10" s="9" t="s">
        <v>18</v>
      </c>
      <c r="C10" s="10" t="s">
        <v>29</v>
      </c>
      <c r="D10" s="8">
        <v>120</v>
      </c>
      <c r="E10" s="17">
        <f>SUMIFS('Expense Details'!$F$3:$F$1000,'Expense Details'!$H$3:$H$1000,E$3,'Expense Details'!$D$3:$D$1000,MonthlyExpenses[[#This Row],[ITEM]])</f>
        <v>0</v>
      </c>
      <c r="F10" s="17">
        <f>SUMIFS('Expense Details'!$F$3:$F$1000,'Expense Details'!$H$3:$H$1000,F$3,'Expense Details'!$D$3:$D$1000,MonthlyExpenses[[#This Row],[ITEM]])</f>
        <v>0</v>
      </c>
      <c r="G10" s="17">
        <f>SUMIFS('Expense Details'!$F$3:$F$1000,'Expense Details'!$H$3:$H$1000,G$3,'Expense Details'!$D$3:$D$1000,MonthlyExpenses[[#This Row],[ITEM]])</f>
        <v>0</v>
      </c>
      <c r="H10" s="17">
        <f>SUMIFS('Expense Details'!$F$3:$F$1000,'Expense Details'!$H$3:$H$1000,H$3,'Expense Details'!$D$3:$D$1000,MonthlyExpenses[[#This Row],[ITEM]])</f>
        <v>0</v>
      </c>
      <c r="I10" s="17">
        <f>SUMIFS('Expense Details'!$F$3:$F$1000,'Expense Details'!$H$3:$H$1000,I$3,'Expense Details'!$D$3:$D$1000,MonthlyExpenses[[#This Row],[ITEM]])</f>
        <v>0</v>
      </c>
      <c r="J10" s="17">
        <f>SUMIFS('Expense Details'!$F$3:$F$1000,'Expense Details'!$H$3:$H$1000,J$3,'Expense Details'!$D$3:$D$1000,MonthlyExpenses[[#This Row],[ITEM]])</f>
        <v>0</v>
      </c>
      <c r="K10" s="17">
        <f>SUMIFS('Expense Details'!$F$3:$F$1000,'Expense Details'!$H$3:$H$1000,K$3,'Expense Details'!$D$3:$D$1000,MonthlyExpenses[[#This Row],[ITEM]])</f>
        <v>0</v>
      </c>
      <c r="L10" s="17">
        <f>SUMIFS('Expense Details'!$F$3:$F$1000,'Expense Details'!$H$3:$H$1000,L$3,'Expense Details'!$D$3:$D$1000,MonthlyExpenses[[#This Row],[ITEM]])</f>
        <v>0</v>
      </c>
      <c r="M10" s="17">
        <f>SUMIFS('Expense Details'!$F$3:$F$1000,'Expense Details'!$H$3:$H$1000,M$3,'Expense Details'!$D$3:$D$1000,MonthlyExpenses[[#This Row],[ITEM]])</f>
        <v>0</v>
      </c>
      <c r="N10" s="17">
        <f>SUMIFS('Expense Details'!$F$3:$F$1000,'Expense Details'!$H$3:$H$1000,N$3,'Expense Details'!$D$3:$D$1000,MonthlyExpenses[[#This Row],[ITEM]])</f>
        <v>0</v>
      </c>
      <c r="O10" s="17">
        <f>SUMIFS('Expense Details'!$F$3:$F$1000,'Expense Details'!$H$3:$H$1000,O$3,'Expense Details'!$D$3:$D$1000,MonthlyExpenses[[#This Row],[ITEM]])</f>
        <v>0</v>
      </c>
      <c r="P10" s="17">
        <f>SUMIFS('Expense Details'!$F$3:$F$1000,'Expense Details'!$H$3:$H$1000,P$3,'Expense Details'!$D$3:$D$1000,MonthlyExpenses[[#This Row],[ITEM]])</f>
        <v>0</v>
      </c>
    </row>
    <row r="11" spans="1:16" ht="28.05" customHeight="1" x14ac:dyDescent="0.25">
      <c r="A11" s="1"/>
      <c r="B11" s="9" t="s">
        <v>19</v>
      </c>
      <c r="C11" s="10" t="s">
        <v>29</v>
      </c>
      <c r="D11" s="8">
        <v>50</v>
      </c>
      <c r="E11" s="17">
        <f>SUMIFS('Expense Details'!$F$3:$F$1000,'Expense Details'!$H$3:$H$1000,E$3,'Expense Details'!$D$3:$D$1000,MonthlyExpenses[[#This Row],[ITEM]])</f>
        <v>0</v>
      </c>
      <c r="F11" s="17">
        <f>SUMIFS('Expense Details'!$F$3:$F$1000,'Expense Details'!$H$3:$H$1000,F$3,'Expense Details'!$D$3:$D$1000,MonthlyExpenses[[#This Row],[ITEM]])</f>
        <v>0</v>
      </c>
      <c r="G11" s="17">
        <f>SUMIFS('Expense Details'!$F$3:$F$1000,'Expense Details'!$H$3:$H$1000,G$3,'Expense Details'!$D$3:$D$1000,MonthlyExpenses[[#This Row],[ITEM]])</f>
        <v>0</v>
      </c>
      <c r="H11" s="17">
        <f>SUMIFS('Expense Details'!$F$3:$F$1000,'Expense Details'!$H$3:$H$1000,H$3,'Expense Details'!$D$3:$D$1000,MonthlyExpenses[[#This Row],[ITEM]])</f>
        <v>0</v>
      </c>
      <c r="I11" s="17">
        <f>SUMIFS('Expense Details'!$F$3:$F$1000,'Expense Details'!$H$3:$H$1000,I$3,'Expense Details'!$D$3:$D$1000,MonthlyExpenses[[#This Row],[ITEM]])</f>
        <v>0</v>
      </c>
      <c r="J11" s="17">
        <f>SUMIFS('Expense Details'!$F$3:$F$1000,'Expense Details'!$H$3:$H$1000,J$3,'Expense Details'!$D$3:$D$1000,MonthlyExpenses[[#This Row],[ITEM]])</f>
        <v>0</v>
      </c>
      <c r="K11" s="17">
        <f>SUMIFS('Expense Details'!$F$3:$F$1000,'Expense Details'!$H$3:$H$1000,K$3,'Expense Details'!$D$3:$D$1000,MonthlyExpenses[[#This Row],[ITEM]])</f>
        <v>0</v>
      </c>
      <c r="L11" s="17">
        <f>SUMIFS('Expense Details'!$F$3:$F$1000,'Expense Details'!$H$3:$H$1000,L$3,'Expense Details'!$D$3:$D$1000,MonthlyExpenses[[#This Row],[ITEM]])</f>
        <v>0</v>
      </c>
      <c r="M11" s="17">
        <f>SUMIFS('Expense Details'!$F$3:$F$1000,'Expense Details'!$H$3:$H$1000,M$3,'Expense Details'!$D$3:$D$1000,MonthlyExpenses[[#This Row],[ITEM]])</f>
        <v>0</v>
      </c>
      <c r="N11" s="17">
        <f>SUMIFS('Expense Details'!$F$3:$F$1000,'Expense Details'!$H$3:$H$1000,N$3,'Expense Details'!$D$3:$D$1000,MonthlyExpenses[[#This Row],[ITEM]])</f>
        <v>0</v>
      </c>
      <c r="O11" s="17">
        <f>SUMIFS('Expense Details'!$F$3:$F$1000,'Expense Details'!$H$3:$H$1000,O$3,'Expense Details'!$D$3:$D$1000,MonthlyExpenses[[#This Row],[ITEM]])</f>
        <v>0</v>
      </c>
      <c r="P11" s="17">
        <f>SUMIFS('Expense Details'!$F$3:$F$1000,'Expense Details'!$H$3:$H$1000,P$3,'Expense Details'!$D$3:$D$1000,MonthlyExpenses[[#This Row],[ITEM]])</f>
        <v>0</v>
      </c>
    </row>
    <row r="12" spans="1:16" ht="28.05" customHeight="1" x14ac:dyDescent="0.25">
      <c r="A12" s="1"/>
      <c r="B12" s="9" t="s">
        <v>56</v>
      </c>
      <c r="C12" s="10" t="s">
        <v>29</v>
      </c>
      <c r="D12" s="8">
        <v>100</v>
      </c>
      <c r="E12" s="17">
        <f>SUMIFS('Expense Details'!$F$3:$F$1000,'Expense Details'!$H$3:$H$1000,E$3,'Expense Details'!$D$3:$D$1000,MonthlyExpenses[[#This Row],[ITEM]])</f>
        <v>150</v>
      </c>
      <c r="F12" s="17">
        <f>SUMIFS('Expense Details'!$F$3:$F$1000,'Expense Details'!$H$3:$H$1000,F$3,'Expense Details'!$D$3:$D$1000,MonthlyExpenses[[#This Row],[ITEM]])</f>
        <v>0</v>
      </c>
      <c r="G12" s="17">
        <f>SUMIFS('Expense Details'!$F$3:$F$1000,'Expense Details'!$H$3:$H$1000,G$3,'Expense Details'!$D$3:$D$1000,MonthlyExpenses[[#This Row],[ITEM]])</f>
        <v>0</v>
      </c>
      <c r="H12" s="17">
        <f>SUMIFS('Expense Details'!$F$3:$F$1000,'Expense Details'!$H$3:$H$1000,H$3,'Expense Details'!$D$3:$D$1000,MonthlyExpenses[[#This Row],[ITEM]])</f>
        <v>0</v>
      </c>
      <c r="I12" s="17">
        <f>SUMIFS('Expense Details'!$F$3:$F$1000,'Expense Details'!$H$3:$H$1000,I$3,'Expense Details'!$D$3:$D$1000,MonthlyExpenses[[#This Row],[ITEM]])</f>
        <v>0</v>
      </c>
      <c r="J12" s="17">
        <f>SUMIFS('Expense Details'!$F$3:$F$1000,'Expense Details'!$H$3:$H$1000,J$3,'Expense Details'!$D$3:$D$1000,MonthlyExpenses[[#This Row],[ITEM]])</f>
        <v>0</v>
      </c>
      <c r="K12" s="17">
        <f>SUMIFS('Expense Details'!$F$3:$F$1000,'Expense Details'!$H$3:$H$1000,K$3,'Expense Details'!$D$3:$D$1000,MonthlyExpenses[[#This Row],[ITEM]])</f>
        <v>0</v>
      </c>
      <c r="L12" s="17">
        <f>SUMIFS('Expense Details'!$F$3:$F$1000,'Expense Details'!$H$3:$H$1000,L$3,'Expense Details'!$D$3:$D$1000,MonthlyExpenses[[#This Row],[ITEM]])</f>
        <v>0</v>
      </c>
      <c r="M12" s="17">
        <f>SUMIFS('Expense Details'!$F$3:$F$1000,'Expense Details'!$H$3:$H$1000,M$3,'Expense Details'!$D$3:$D$1000,MonthlyExpenses[[#This Row],[ITEM]])</f>
        <v>0</v>
      </c>
      <c r="N12" s="17">
        <f>SUMIFS('Expense Details'!$F$3:$F$1000,'Expense Details'!$H$3:$H$1000,N$3,'Expense Details'!$D$3:$D$1000,MonthlyExpenses[[#This Row],[ITEM]])</f>
        <v>0</v>
      </c>
      <c r="O12" s="17">
        <f>SUMIFS('Expense Details'!$F$3:$F$1000,'Expense Details'!$H$3:$H$1000,O$3,'Expense Details'!$D$3:$D$1000,MonthlyExpenses[[#This Row],[ITEM]])</f>
        <v>0</v>
      </c>
      <c r="P12" s="17">
        <f>SUMIFS('Expense Details'!$F$3:$F$1000,'Expense Details'!$H$3:$H$1000,P$3,'Expense Details'!$D$3:$D$1000,MonthlyExpenses[[#This Row],[ITEM]])</f>
        <v>0</v>
      </c>
    </row>
    <row r="13" spans="1:16" ht="28.05" customHeight="1" x14ac:dyDescent="0.25">
      <c r="A13" s="1"/>
      <c r="B13" s="9" t="s">
        <v>20</v>
      </c>
      <c r="C13" s="10" t="s">
        <v>29</v>
      </c>
      <c r="D13" s="8">
        <v>78</v>
      </c>
      <c r="E13" s="17">
        <f>SUMIFS('Expense Details'!$F$3:$F$1000,'Expense Details'!$H$3:$H$1000,E$3,'Expense Details'!$D$3:$D$1000,MonthlyExpenses[[#This Row],[ITEM]])</f>
        <v>0</v>
      </c>
      <c r="F13" s="17">
        <f>SUMIFS('Expense Details'!$F$3:$F$1000,'Expense Details'!$H$3:$H$1000,F$3,'Expense Details'!$D$3:$D$1000,MonthlyExpenses[[#This Row],[ITEM]])</f>
        <v>0</v>
      </c>
      <c r="G13" s="17">
        <f>SUMIFS('Expense Details'!$F$3:$F$1000,'Expense Details'!$H$3:$H$1000,G$3,'Expense Details'!$D$3:$D$1000,MonthlyExpenses[[#This Row],[ITEM]])</f>
        <v>0</v>
      </c>
      <c r="H13" s="17">
        <f>SUMIFS('Expense Details'!$F$3:$F$1000,'Expense Details'!$H$3:$H$1000,H$3,'Expense Details'!$D$3:$D$1000,MonthlyExpenses[[#This Row],[ITEM]])</f>
        <v>0</v>
      </c>
      <c r="I13" s="17">
        <f>SUMIFS('Expense Details'!$F$3:$F$1000,'Expense Details'!$H$3:$H$1000,I$3,'Expense Details'!$D$3:$D$1000,MonthlyExpenses[[#This Row],[ITEM]])</f>
        <v>0</v>
      </c>
      <c r="J13" s="17">
        <f>SUMIFS('Expense Details'!$F$3:$F$1000,'Expense Details'!$H$3:$H$1000,J$3,'Expense Details'!$D$3:$D$1000,MonthlyExpenses[[#This Row],[ITEM]])</f>
        <v>0</v>
      </c>
      <c r="K13" s="17">
        <f>SUMIFS('Expense Details'!$F$3:$F$1000,'Expense Details'!$H$3:$H$1000,K$3,'Expense Details'!$D$3:$D$1000,MonthlyExpenses[[#This Row],[ITEM]])</f>
        <v>0</v>
      </c>
      <c r="L13" s="17">
        <f>SUMIFS('Expense Details'!$F$3:$F$1000,'Expense Details'!$H$3:$H$1000,L$3,'Expense Details'!$D$3:$D$1000,MonthlyExpenses[[#This Row],[ITEM]])</f>
        <v>0</v>
      </c>
      <c r="M13" s="17">
        <f>SUMIFS('Expense Details'!$F$3:$F$1000,'Expense Details'!$H$3:$H$1000,M$3,'Expense Details'!$D$3:$D$1000,MonthlyExpenses[[#This Row],[ITEM]])</f>
        <v>0</v>
      </c>
      <c r="N13" s="17">
        <f>SUMIFS('Expense Details'!$F$3:$F$1000,'Expense Details'!$H$3:$H$1000,N$3,'Expense Details'!$D$3:$D$1000,MonthlyExpenses[[#This Row],[ITEM]])</f>
        <v>0</v>
      </c>
      <c r="O13" s="17">
        <f>SUMIFS('Expense Details'!$F$3:$F$1000,'Expense Details'!$H$3:$H$1000,O$3,'Expense Details'!$D$3:$D$1000,MonthlyExpenses[[#This Row],[ITEM]])</f>
        <v>0</v>
      </c>
      <c r="P13" s="17">
        <f>SUMIFS('Expense Details'!$F$3:$F$1000,'Expense Details'!$H$3:$H$1000,P$3,'Expense Details'!$D$3:$D$1000,MonthlyExpenses[[#This Row],[ITEM]])</f>
        <v>0</v>
      </c>
    </row>
    <row r="14" spans="1:16" ht="28.05" customHeight="1" x14ac:dyDescent="0.25">
      <c r="A14" s="1"/>
      <c r="B14" s="9" t="s">
        <v>21</v>
      </c>
      <c r="C14" s="10" t="s">
        <v>29</v>
      </c>
      <c r="D14" s="8">
        <v>50</v>
      </c>
      <c r="E14" s="17">
        <f>SUMIFS('Expense Details'!$F$3:$F$1000,'Expense Details'!$H$3:$H$1000,E$3,'Expense Details'!$D$3:$D$1000,MonthlyExpenses[[#This Row],[ITEM]])</f>
        <v>40</v>
      </c>
      <c r="F14" s="17">
        <f>SUMIFS('Expense Details'!$F$3:$F$1000,'Expense Details'!$H$3:$H$1000,F$3,'Expense Details'!$D$3:$D$1000,MonthlyExpenses[[#This Row],[ITEM]])</f>
        <v>0</v>
      </c>
      <c r="G14" s="17">
        <f>SUMIFS('Expense Details'!$F$3:$F$1000,'Expense Details'!$H$3:$H$1000,G$3,'Expense Details'!$D$3:$D$1000,MonthlyExpenses[[#This Row],[ITEM]])</f>
        <v>0</v>
      </c>
      <c r="H14" s="17">
        <f>SUMIFS('Expense Details'!$F$3:$F$1000,'Expense Details'!$H$3:$H$1000,H$3,'Expense Details'!$D$3:$D$1000,MonthlyExpenses[[#This Row],[ITEM]])</f>
        <v>0</v>
      </c>
      <c r="I14" s="17">
        <f>SUMIFS('Expense Details'!$F$3:$F$1000,'Expense Details'!$H$3:$H$1000,I$3,'Expense Details'!$D$3:$D$1000,MonthlyExpenses[[#This Row],[ITEM]])</f>
        <v>0</v>
      </c>
      <c r="J14" s="17">
        <f>SUMIFS('Expense Details'!$F$3:$F$1000,'Expense Details'!$H$3:$H$1000,J$3,'Expense Details'!$D$3:$D$1000,MonthlyExpenses[[#This Row],[ITEM]])</f>
        <v>0</v>
      </c>
      <c r="K14" s="17">
        <f>SUMIFS('Expense Details'!$F$3:$F$1000,'Expense Details'!$H$3:$H$1000,K$3,'Expense Details'!$D$3:$D$1000,MonthlyExpenses[[#This Row],[ITEM]])</f>
        <v>0</v>
      </c>
      <c r="L14" s="17">
        <f>SUMIFS('Expense Details'!$F$3:$F$1000,'Expense Details'!$H$3:$H$1000,L$3,'Expense Details'!$D$3:$D$1000,MonthlyExpenses[[#This Row],[ITEM]])</f>
        <v>0</v>
      </c>
      <c r="M14" s="17">
        <f>SUMIFS('Expense Details'!$F$3:$F$1000,'Expense Details'!$H$3:$H$1000,M$3,'Expense Details'!$D$3:$D$1000,MonthlyExpenses[[#This Row],[ITEM]])</f>
        <v>0</v>
      </c>
      <c r="N14" s="17">
        <f>SUMIFS('Expense Details'!$F$3:$F$1000,'Expense Details'!$H$3:$H$1000,N$3,'Expense Details'!$D$3:$D$1000,MonthlyExpenses[[#This Row],[ITEM]])</f>
        <v>0</v>
      </c>
      <c r="O14" s="17">
        <f>SUMIFS('Expense Details'!$F$3:$F$1000,'Expense Details'!$H$3:$H$1000,O$3,'Expense Details'!$D$3:$D$1000,MonthlyExpenses[[#This Row],[ITEM]])</f>
        <v>0</v>
      </c>
      <c r="P14" s="17">
        <f>SUMIFS('Expense Details'!$F$3:$F$1000,'Expense Details'!$H$3:$H$1000,P$3,'Expense Details'!$D$3:$D$1000,MonthlyExpenses[[#This Row],[ITEM]])</f>
        <v>0</v>
      </c>
    </row>
    <row r="15" spans="1:16" ht="28.05" customHeight="1" x14ac:dyDescent="0.25">
      <c r="A15" s="1"/>
      <c r="B15" s="9" t="s">
        <v>22</v>
      </c>
      <c r="C15" s="10" t="s">
        <v>29</v>
      </c>
      <c r="D15" s="8">
        <v>100</v>
      </c>
      <c r="E15" s="17">
        <f>SUMIFS('Expense Details'!$F$3:$F$1000,'Expense Details'!$H$3:$H$1000,E$3,'Expense Details'!$D$3:$D$1000,MonthlyExpenses[[#This Row],[ITEM]])</f>
        <v>177</v>
      </c>
      <c r="F15" s="17">
        <f>SUMIFS('Expense Details'!$F$3:$F$1000,'Expense Details'!$H$3:$H$1000,F$3,'Expense Details'!$D$3:$D$1000,MonthlyExpenses[[#This Row],[ITEM]])</f>
        <v>0</v>
      </c>
      <c r="G15" s="17">
        <f>SUMIFS('Expense Details'!$F$3:$F$1000,'Expense Details'!$H$3:$H$1000,G$3,'Expense Details'!$D$3:$D$1000,MonthlyExpenses[[#This Row],[ITEM]])</f>
        <v>0</v>
      </c>
      <c r="H15" s="17">
        <f>SUMIFS('Expense Details'!$F$3:$F$1000,'Expense Details'!$H$3:$H$1000,H$3,'Expense Details'!$D$3:$D$1000,MonthlyExpenses[[#This Row],[ITEM]])</f>
        <v>0</v>
      </c>
      <c r="I15" s="17">
        <f>SUMIFS('Expense Details'!$F$3:$F$1000,'Expense Details'!$H$3:$H$1000,I$3,'Expense Details'!$D$3:$D$1000,MonthlyExpenses[[#This Row],[ITEM]])</f>
        <v>0</v>
      </c>
      <c r="J15" s="17">
        <f>SUMIFS('Expense Details'!$F$3:$F$1000,'Expense Details'!$H$3:$H$1000,J$3,'Expense Details'!$D$3:$D$1000,MonthlyExpenses[[#This Row],[ITEM]])</f>
        <v>0</v>
      </c>
      <c r="K15" s="17">
        <f>SUMIFS('Expense Details'!$F$3:$F$1000,'Expense Details'!$H$3:$H$1000,K$3,'Expense Details'!$D$3:$D$1000,MonthlyExpenses[[#This Row],[ITEM]])</f>
        <v>0</v>
      </c>
      <c r="L15" s="17">
        <f>SUMIFS('Expense Details'!$F$3:$F$1000,'Expense Details'!$H$3:$H$1000,L$3,'Expense Details'!$D$3:$D$1000,MonthlyExpenses[[#This Row],[ITEM]])</f>
        <v>0</v>
      </c>
      <c r="M15" s="17">
        <f>SUMIFS('Expense Details'!$F$3:$F$1000,'Expense Details'!$H$3:$H$1000,M$3,'Expense Details'!$D$3:$D$1000,MonthlyExpenses[[#This Row],[ITEM]])</f>
        <v>0</v>
      </c>
      <c r="N15" s="17">
        <f>SUMIFS('Expense Details'!$F$3:$F$1000,'Expense Details'!$H$3:$H$1000,N$3,'Expense Details'!$D$3:$D$1000,MonthlyExpenses[[#This Row],[ITEM]])</f>
        <v>0</v>
      </c>
      <c r="O15" s="17">
        <f>SUMIFS('Expense Details'!$F$3:$F$1000,'Expense Details'!$H$3:$H$1000,O$3,'Expense Details'!$D$3:$D$1000,MonthlyExpenses[[#This Row],[ITEM]])</f>
        <v>0</v>
      </c>
      <c r="P15" s="17">
        <f>SUMIFS('Expense Details'!$F$3:$F$1000,'Expense Details'!$H$3:$H$1000,P$3,'Expense Details'!$D$3:$D$1000,MonthlyExpenses[[#This Row],[ITEM]])</f>
        <v>0</v>
      </c>
    </row>
    <row r="16" spans="1:16" ht="28.05" customHeight="1" x14ac:dyDescent="0.25">
      <c r="A16" s="1"/>
      <c r="B16" s="9" t="s">
        <v>23</v>
      </c>
      <c r="C16" s="10" t="s">
        <v>29</v>
      </c>
      <c r="D16" s="8">
        <v>50</v>
      </c>
      <c r="E16" s="22">
        <f>SUMIFS('Expense Details'!$F$3:$F$1000,'Expense Details'!$H$3:$H$1000,E$3,'Expense Details'!$D$3:$D$1000,MonthlyExpenses[[#This Row],[ITEM]])</f>
        <v>0</v>
      </c>
      <c r="F16" s="22">
        <f>SUMIFS('Expense Details'!$F$3:$F$1000,'Expense Details'!$H$3:$H$1000,F$3,'Expense Details'!$D$3:$D$1000,MonthlyExpenses[[#This Row],[ITEM]])</f>
        <v>0</v>
      </c>
      <c r="G16" s="22">
        <f>SUMIFS('Expense Details'!$F$3:$F$1000,'Expense Details'!$H$3:$H$1000,G$3,'Expense Details'!$D$3:$D$1000,MonthlyExpenses[[#This Row],[ITEM]])</f>
        <v>0</v>
      </c>
      <c r="H16" s="22">
        <f>SUMIFS('Expense Details'!$F$3:$F$1000,'Expense Details'!$H$3:$H$1000,H$3,'Expense Details'!$D$3:$D$1000,MonthlyExpenses[[#This Row],[ITEM]])</f>
        <v>0</v>
      </c>
      <c r="I16" s="22">
        <f>SUMIFS('Expense Details'!$F$3:$F$1000,'Expense Details'!$H$3:$H$1000,I$3,'Expense Details'!$D$3:$D$1000,MonthlyExpenses[[#This Row],[ITEM]])</f>
        <v>0</v>
      </c>
      <c r="J16" s="22">
        <f>SUMIFS('Expense Details'!$F$3:$F$1000,'Expense Details'!$H$3:$H$1000,J$3,'Expense Details'!$D$3:$D$1000,MonthlyExpenses[[#This Row],[ITEM]])</f>
        <v>0</v>
      </c>
      <c r="K16" s="22">
        <f>SUMIFS('Expense Details'!$F$3:$F$1000,'Expense Details'!$H$3:$H$1000,K$3,'Expense Details'!$D$3:$D$1000,MonthlyExpenses[[#This Row],[ITEM]])</f>
        <v>0</v>
      </c>
      <c r="L16" s="22">
        <f>SUMIFS('Expense Details'!$F$3:$F$1000,'Expense Details'!$H$3:$H$1000,L$3,'Expense Details'!$D$3:$D$1000,MonthlyExpenses[[#This Row],[ITEM]])</f>
        <v>0</v>
      </c>
      <c r="M16" s="22">
        <f>SUMIFS('Expense Details'!$F$3:$F$1000,'Expense Details'!$H$3:$H$1000,M$3,'Expense Details'!$D$3:$D$1000,MonthlyExpenses[[#This Row],[ITEM]])</f>
        <v>0</v>
      </c>
      <c r="N16" s="22">
        <f>SUMIFS('Expense Details'!$F$3:$F$1000,'Expense Details'!$H$3:$H$1000,N$3,'Expense Details'!$D$3:$D$1000,MonthlyExpenses[[#This Row],[ITEM]])</f>
        <v>0</v>
      </c>
      <c r="O16" s="22">
        <f>SUMIFS('Expense Details'!$F$3:$F$1000,'Expense Details'!$H$3:$H$1000,O$3,'Expense Details'!$D$3:$D$1000,MonthlyExpenses[[#This Row],[ITEM]])</f>
        <v>0</v>
      </c>
      <c r="P16" s="22">
        <f>SUMIFS('Expense Details'!$F$3:$F$1000,'Expense Details'!$H$3:$H$1000,P$3,'Expense Details'!$D$3:$D$1000,MonthlyExpenses[[#This Row],[ITEM]])</f>
        <v>0</v>
      </c>
    </row>
  </sheetData>
  <phoneticPr fontId="14" type="noConversion"/>
  <dataValidations count="6">
    <dataValidation allowBlank="1" showInputMessage="1" showErrorMessage="1" prompt="Enter Monthly Expenses in this worksheet" sqref="A1" xr:uid="{00000000-0002-0000-0200-000000000000}"/>
    <dataValidation allowBlank="1" showInputMessage="1" showErrorMessage="1" prompt="Enter expense Items in this column under this heading. Use heading filters to find specific entries" sqref="B3" xr:uid="{00000000-0002-0000-0200-000001000000}"/>
    <dataValidation allowBlank="1" showInputMessage="1" showErrorMessage="1" prompt="Enter Due Date in this column under this heading" sqref="C3" xr:uid="{00000000-0002-0000-0200-000002000000}"/>
    <dataValidation allowBlank="1" showInputMessage="1" showErrorMessage="1" prompt="Enter Amount in this column under this heading" sqref="D3" xr:uid="{00000000-0002-0000-0200-000003000000}"/>
    <dataValidation allowBlank="1" showInputMessage="1" showErrorMessage="1" prompt="Title is automatically updated in this cell" sqref="B1" xr:uid="{00000000-0002-0000-0200-000004000000}"/>
    <dataValidation allowBlank="1" showInputMessage="1" showErrorMessage="1" prompt="Enter Monthly Expenses in table below" sqref="B2" xr:uid="{00000000-0002-0000-0200-000005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DA3B-D06A-49A7-A7D7-F9525F39D513}">
  <sheetPr>
    <tabColor rgb="FF7030A0"/>
  </sheetPr>
  <dimension ref="A1:I9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" sqref="H3"/>
    </sheetView>
  </sheetViews>
  <sheetFormatPr defaultRowHeight="13.2" x14ac:dyDescent="0.25"/>
  <cols>
    <col min="1" max="2" width="19" style="19" customWidth="1"/>
    <col min="3" max="3" width="40.5" style="19" customWidth="1"/>
    <col min="4" max="7" width="13.8984375" style="19" customWidth="1"/>
    <col min="8" max="8" width="8.796875" style="19"/>
    <col min="9" max="9" width="38.69921875" style="19" customWidth="1"/>
    <col min="10" max="16384" width="8.796875" style="19"/>
  </cols>
  <sheetData>
    <row r="1" spans="1:9" s="5" customFormat="1" ht="40.5" customHeight="1" x14ac:dyDescent="0.25">
      <c r="A1" s="5" t="str">
        <f>BudgetTitle</f>
        <v>Personal Budget</v>
      </c>
      <c r="C1" s="26" t="s">
        <v>84</v>
      </c>
    </row>
    <row r="2" spans="1:9" s="18" customFormat="1" ht="13.8" x14ac:dyDescent="0.25">
      <c r="A2" s="13" t="s">
        <v>30</v>
      </c>
      <c r="B2" s="13" t="s">
        <v>31</v>
      </c>
      <c r="C2" s="13" t="s">
        <v>32</v>
      </c>
      <c r="D2" s="13" t="s">
        <v>86</v>
      </c>
      <c r="E2" s="13" t="s">
        <v>33</v>
      </c>
      <c r="F2" s="14" t="s">
        <v>34</v>
      </c>
      <c r="G2" s="14" t="s">
        <v>35</v>
      </c>
      <c r="H2" s="14" t="s">
        <v>36</v>
      </c>
      <c r="I2" s="13" t="s">
        <v>37</v>
      </c>
    </row>
    <row r="3" spans="1:9" x14ac:dyDescent="0.25">
      <c r="A3" s="20">
        <v>44550</v>
      </c>
      <c r="B3" s="20">
        <v>44550</v>
      </c>
      <c r="C3" s="19" t="s">
        <v>40</v>
      </c>
      <c r="D3" s="19" t="s">
        <v>22</v>
      </c>
      <c r="E3" s="19" t="s">
        <v>41</v>
      </c>
      <c r="F3" s="21">
        <v>73</v>
      </c>
      <c r="G3" s="19" t="s">
        <v>42</v>
      </c>
      <c r="H3" s="19" t="s">
        <v>39</v>
      </c>
    </row>
    <row r="4" spans="1:9" x14ac:dyDescent="0.25">
      <c r="A4" s="20">
        <v>44551</v>
      </c>
      <c r="B4" s="20">
        <v>44551</v>
      </c>
      <c r="C4" s="19" t="s">
        <v>47</v>
      </c>
      <c r="D4" s="19" t="s">
        <v>15</v>
      </c>
      <c r="E4" s="19" t="s">
        <v>15</v>
      </c>
      <c r="F4" s="21">
        <v>47</v>
      </c>
      <c r="G4" s="19" t="s">
        <v>42</v>
      </c>
      <c r="H4" s="19" t="s">
        <v>39</v>
      </c>
    </row>
    <row r="5" spans="1:9" x14ac:dyDescent="0.25">
      <c r="A5" s="20">
        <v>44552</v>
      </c>
      <c r="B5" s="20">
        <v>44552</v>
      </c>
      <c r="C5" s="19" t="s">
        <v>51</v>
      </c>
      <c r="D5" s="19" t="s">
        <v>17</v>
      </c>
      <c r="E5" s="19" t="s">
        <v>17</v>
      </c>
      <c r="F5" s="21">
        <v>119</v>
      </c>
      <c r="G5" s="19" t="s">
        <v>42</v>
      </c>
      <c r="H5" s="19" t="s">
        <v>39</v>
      </c>
    </row>
    <row r="6" spans="1:9" x14ac:dyDescent="0.25">
      <c r="A6" s="20">
        <v>44553</v>
      </c>
      <c r="B6" s="20">
        <v>44553</v>
      </c>
      <c r="C6" s="19" t="s">
        <v>52</v>
      </c>
      <c r="D6" s="19" t="s">
        <v>22</v>
      </c>
      <c r="E6" s="19" t="s">
        <v>41</v>
      </c>
      <c r="F6" s="21">
        <v>25</v>
      </c>
      <c r="G6" s="19" t="s">
        <v>42</v>
      </c>
      <c r="H6" s="19" t="s">
        <v>39</v>
      </c>
    </row>
    <row r="7" spans="1:9" x14ac:dyDescent="0.25">
      <c r="A7" s="20">
        <v>44557</v>
      </c>
      <c r="B7" s="20">
        <v>44557</v>
      </c>
      <c r="C7" s="19" t="s">
        <v>53</v>
      </c>
      <c r="D7" s="19" t="s">
        <v>54</v>
      </c>
      <c r="E7" s="19" t="s">
        <v>55</v>
      </c>
      <c r="F7" s="21">
        <v>40</v>
      </c>
      <c r="G7" s="19" t="s">
        <v>42</v>
      </c>
      <c r="H7" s="19" t="s">
        <v>39</v>
      </c>
    </row>
    <row r="8" spans="1:9" x14ac:dyDescent="0.25">
      <c r="A8" s="20">
        <v>44560</v>
      </c>
      <c r="B8" s="20">
        <v>44564</v>
      </c>
      <c r="C8" s="19" t="s">
        <v>57</v>
      </c>
      <c r="D8" s="19" t="s">
        <v>56</v>
      </c>
      <c r="E8" s="19" t="s">
        <v>56</v>
      </c>
      <c r="F8" s="21">
        <v>150</v>
      </c>
      <c r="G8" s="19" t="s">
        <v>42</v>
      </c>
      <c r="H8" s="19" t="s">
        <v>39</v>
      </c>
    </row>
    <row r="9" spans="1:9" x14ac:dyDescent="0.25">
      <c r="A9" s="20">
        <v>44564</v>
      </c>
      <c r="B9" s="20">
        <v>44564</v>
      </c>
      <c r="C9" s="19" t="s">
        <v>44</v>
      </c>
      <c r="D9" s="19" t="s">
        <v>22</v>
      </c>
      <c r="E9" s="19" t="s">
        <v>48</v>
      </c>
      <c r="F9" s="21">
        <v>79</v>
      </c>
      <c r="G9" s="19" t="s">
        <v>43</v>
      </c>
      <c r="H9" s="19" t="s">
        <v>39</v>
      </c>
    </row>
    <row r="10" spans="1:9" x14ac:dyDescent="0.25">
      <c r="A10" s="20">
        <v>44566</v>
      </c>
      <c r="B10" s="20">
        <v>44566</v>
      </c>
      <c r="C10" s="19" t="s">
        <v>45</v>
      </c>
      <c r="D10" s="19" t="s">
        <v>11</v>
      </c>
      <c r="E10" s="19" t="s">
        <v>49</v>
      </c>
      <c r="F10" s="21">
        <v>1200</v>
      </c>
      <c r="G10" s="19" t="s">
        <v>43</v>
      </c>
      <c r="H10" s="19" t="s">
        <v>39</v>
      </c>
    </row>
    <row r="11" spans="1:9" x14ac:dyDescent="0.25">
      <c r="A11" s="20">
        <v>44567</v>
      </c>
      <c r="B11" s="20">
        <v>44567</v>
      </c>
      <c r="C11" s="19" t="s">
        <v>46</v>
      </c>
      <c r="D11" s="19" t="s">
        <v>13</v>
      </c>
      <c r="E11" s="19" t="s">
        <v>50</v>
      </c>
      <c r="F11" s="21">
        <v>90</v>
      </c>
      <c r="G11" s="19" t="s">
        <v>43</v>
      </c>
      <c r="H11" s="19" t="s">
        <v>39</v>
      </c>
    </row>
    <row r="12" spans="1:9" x14ac:dyDescent="0.25">
      <c r="A12" s="20">
        <v>44569</v>
      </c>
      <c r="B12" s="20">
        <v>44569</v>
      </c>
      <c r="C12" s="19" t="s">
        <v>60</v>
      </c>
      <c r="D12" s="19" t="s">
        <v>15</v>
      </c>
      <c r="E12" s="19" t="s">
        <v>50</v>
      </c>
      <c r="F12" s="21">
        <v>45</v>
      </c>
      <c r="G12" s="19" t="s">
        <v>43</v>
      </c>
      <c r="H12" s="19" t="s">
        <v>39</v>
      </c>
    </row>
    <row r="13" spans="1:9" x14ac:dyDescent="0.25">
      <c r="A13" s="20"/>
      <c r="B13" s="20"/>
      <c r="F13" s="21"/>
    </row>
    <row r="14" spans="1:9" x14ac:dyDescent="0.25">
      <c r="A14" s="20"/>
      <c r="B14" s="20"/>
      <c r="F14" s="21"/>
    </row>
    <row r="15" spans="1:9" x14ac:dyDescent="0.25">
      <c r="A15" s="20"/>
      <c r="B15" s="20"/>
      <c r="F15" s="21"/>
    </row>
    <row r="16" spans="1:9" x14ac:dyDescent="0.25">
      <c r="A16" s="20"/>
      <c r="B16" s="20"/>
      <c r="F16" s="21"/>
    </row>
    <row r="17" spans="1:6" x14ac:dyDescent="0.25">
      <c r="A17" s="20"/>
      <c r="B17" s="20"/>
      <c r="F17" s="21"/>
    </row>
    <row r="18" spans="1:6" x14ac:dyDescent="0.25">
      <c r="A18" s="20"/>
      <c r="B18" s="20"/>
      <c r="F18" s="21"/>
    </row>
    <row r="19" spans="1:6" x14ac:dyDescent="0.25">
      <c r="A19" s="20"/>
      <c r="B19" s="20"/>
      <c r="F19" s="21"/>
    </row>
    <row r="20" spans="1:6" x14ac:dyDescent="0.25">
      <c r="A20" s="20"/>
      <c r="B20" s="20"/>
      <c r="F20" s="21"/>
    </row>
    <row r="21" spans="1:6" x14ac:dyDescent="0.25">
      <c r="A21" s="20"/>
      <c r="B21" s="20"/>
      <c r="F21" s="21"/>
    </row>
    <row r="22" spans="1:6" x14ac:dyDescent="0.25">
      <c r="A22" s="20"/>
      <c r="B22" s="20"/>
      <c r="F22" s="21"/>
    </row>
    <row r="23" spans="1:6" x14ac:dyDescent="0.25">
      <c r="A23" s="20"/>
      <c r="B23" s="20"/>
      <c r="F23" s="21"/>
    </row>
    <row r="24" spans="1:6" x14ac:dyDescent="0.25">
      <c r="A24" s="20"/>
      <c r="B24" s="20"/>
      <c r="F24" s="21"/>
    </row>
    <row r="25" spans="1:6" x14ac:dyDescent="0.25">
      <c r="A25" s="20"/>
      <c r="B25" s="20"/>
      <c r="F25" s="21"/>
    </row>
    <row r="26" spans="1:6" x14ac:dyDescent="0.25">
      <c r="A26" s="20"/>
      <c r="B26" s="20"/>
      <c r="F26" s="21"/>
    </row>
    <row r="27" spans="1:6" x14ac:dyDescent="0.25">
      <c r="A27" s="20"/>
      <c r="B27" s="20"/>
      <c r="F27" s="21"/>
    </row>
    <row r="28" spans="1:6" x14ac:dyDescent="0.25">
      <c r="A28" s="20"/>
      <c r="B28" s="20"/>
      <c r="F28" s="21"/>
    </row>
    <row r="29" spans="1:6" x14ac:dyDescent="0.25">
      <c r="A29" s="20"/>
      <c r="B29" s="20"/>
      <c r="F29" s="21"/>
    </row>
    <row r="30" spans="1:6" x14ac:dyDescent="0.25">
      <c r="A30" s="20"/>
      <c r="B30" s="20"/>
      <c r="F30" s="21"/>
    </row>
    <row r="31" spans="1:6" x14ac:dyDescent="0.25">
      <c r="A31" s="20"/>
      <c r="B31" s="20"/>
      <c r="F31" s="21"/>
    </row>
    <row r="32" spans="1:6" x14ac:dyDescent="0.25">
      <c r="A32" s="20"/>
      <c r="B32" s="20"/>
      <c r="F32" s="21"/>
    </row>
    <row r="33" spans="1:6" x14ac:dyDescent="0.25">
      <c r="A33" s="20"/>
      <c r="B33" s="20"/>
      <c r="F33" s="21"/>
    </row>
    <row r="34" spans="1:6" x14ac:dyDescent="0.25">
      <c r="A34" s="20"/>
      <c r="B34" s="20"/>
      <c r="F34" s="21"/>
    </row>
    <row r="35" spans="1:6" x14ac:dyDescent="0.25">
      <c r="A35" s="20"/>
      <c r="B35" s="20"/>
      <c r="F35" s="21"/>
    </row>
    <row r="36" spans="1:6" x14ac:dyDescent="0.25">
      <c r="A36" s="20"/>
      <c r="B36" s="20"/>
      <c r="F36" s="21"/>
    </row>
    <row r="37" spans="1:6" x14ac:dyDescent="0.25">
      <c r="A37" s="20"/>
      <c r="B37" s="20"/>
      <c r="F37" s="21"/>
    </row>
    <row r="38" spans="1:6" x14ac:dyDescent="0.25">
      <c r="A38" s="20"/>
      <c r="B38" s="20"/>
      <c r="F38" s="21"/>
    </row>
    <row r="39" spans="1:6" x14ac:dyDescent="0.25">
      <c r="A39" s="20"/>
      <c r="B39" s="20"/>
      <c r="F39" s="21"/>
    </row>
    <row r="40" spans="1:6" x14ac:dyDescent="0.25">
      <c r="A40" s="20"/>
      <c r="B40" s="20"/>
      <c r="F40" s="21"/>
    </row>
    <row r="41" spans="1:6" x14ac:dyDescent="0.25">
      <c r="A41" s="20"/>
      <c r="B41" s="20"/>
      <c r="F41" s="21"/>
    </row>
    <row r="42" spans="1:6" x14ac:dyDescent="0.25">
      <c r="A42" s="20"/>
      <c r="B42" s="20"/>
      <c r="F42" s="21"/>
    </row>
    <row r="43" spans="1:6" x14ac:dyDescent="0.25">
      <c r="A43" s="20"/>
      <c r="B43" s="20"/>
      <c r="F43" s="21"/>
    </row>
    <row r="44" spans="1:6" x14ac:dyDescent="0.25">
      <c r="A44" s="20"/>
      <c r="B44" s="20"/>
      <c r="F44" s="21"/>
    </row>
    <row r="45" spans="1:6" x14ac:dyDescent="0.25">
      <c r="A45" s="20"/>
      <c r="B45" s="20"/>
      <c r="F45" s="21"/>
    </row>
    <row r="46" spans="1:6" x14ac:dyDescent="0.25">
      <c r="A46" s="20"/>
      <c r="B46" s="20"/>
      <c r="F46" s="21"/>
    </row>
    <row r="47" spans="1:6" x14ac:dyDescent="0.25">
      <c r="A47" s="20"/>
      <c r="B47" s="20"/>
      <c r="F47" s="21"/>
    </row>
    <row r="48" spans="1:6" x14ac:dyDescent="0.25">
      <c r="A48" s="20"/>
      <c r="B48" s="20"/>
      <c r="F48" s="21"/>
    </row>
    <row r="49" spans="1:6" x14ac:dyDescent="0.25">
      <c r="A49" s="20"/>
      <c r="B49" s="20"/>
      <c r="F49" s="21"/>
    </row>
    <row r="50" spans="1:6" x14ac:dyDescent="0.25">
      <c r="A50" s="20"/>
      <c r="B50" s="20"/>
      <c r="F50" s="21"/>
    </row>
    <row r="51" spans="1:6" x14ac:dyDescent="0.25">
      <c r="A51" s="20"/>
      <c r="B51" s="20"/>
      <c r="F51" s="21"/>
    </row>
    <row r="52" spans="1:6" x14ac:dyDescent="0.25">
      <c r="A52" s="20"/>
      <c r="B52" s="20"/>
      <c r="F52" s="21"/>
    </row>
    <row r="53" spans="1:6" x14ac:dyDescent="0.25">
      <c r="A53" s="20"/>
      <c r="B53" s="20"/>
      <c r="F53" s="21"/>
    </row>
    <row r="54" spans="1:6" x14ac:dyDescent="0.25">
      <c r="A54" s="20"/>
      <c r="B54" s="20"/>
      <c r="F54" s="21"/>
    </row>
    <row r="55" spans="1:6" x14ac:dyDescent="0.25">
      <c r="A55" s="20"/>
      <c r="B55" s="20"/>
      <c r="F55" s="21"/>
    </row>
    <row r="56" spans="1:6" x14ac:dyDescent="0.25">
      <c r="A56" s="20"/>
      <c r="B56" s="20"/>
      <c r="F56" s="21"/>
    </row>
    <row r="57" spans="1:6" x14ac:dyDescent="0.25">
      <c r="A57" s="20"/>
      <c r="B57" s="20"/>
      <c r="F57" s="21"/>
    </row>
    <row r="58" spans="1:6" x14ac:dyDescent="0.25">
      <c r="A58" s="20"/>
      <c r="B58" s="20"/>
      <c r="F58" s="21"/>
    </row>
    <row r="59" spans="1:6" x14ac:dyDescent="0.25">
      <c r="A59" s="20"/>
      <c r="B59" s="20"/>
      <c r="F59" s="21"/>
    </row>
    <row r="60" spans="1:6" x14ac:dyDescent="0.25">
      <c r="A60" s="20"/>
      <c r="B60" s="20"/>
      <c r="F60" s="21"/>
    </row>
    <row r="61" spans="1:6" x14ac:dyDescent="0.25">
      <c r="A61" s="20"/>
      <c r="B61" s="20"/>
      <c r="F61" s="21"/>
    </row>
    <row r="62" spans="1:6" x14ac:dyDescent="0.25">
      <c r="A62" s="20"/>
      <c r="B62" s="20"/>
      <c r="F62" s="21"/>
    </row>
    <row r="63" spans="1:6" x14ac:dyDescent="0.25">
      <c r="A63" s="20"/>
      <c r="B63" s="20"/>
      <c r="F63" s="21"/>
    </row>
    <row r="64" spans="1:6" x14ac:dyDescent="0.25">
      <c r="A64" s="20"/>
      <c r="B64" s="20"/>
      <c r="F64" s="21"/>
    </row>
    <row r="65" spans="1:6" x14ac:dyDescent="0.25">
      <c r="A65" s="20"/>
      <c r="B65" s="20"/>
      <c r="F65" s="21"/>
    </row>
    <row r="66" spans="1:6" x14ac:dyDescent="0.25">
      <c r="A66" s="20"/>
      <c r="B66" s="20"/>
      <c r="F66" s="21"/>
    </row>
    <row r="67" spans="1:6" x14ac:dyDescent="0.25">
      <c r="A67" s="20"/>
      <c r="B67" s="20"/>
      <c r="F67" s="21"/>
    </row>
    <row r="68" spans="1:6" x14ac:dyDescent="0.25">
      <c r="A68" s="20"/>
      <c r="B68" s="20"/>
      <c r="F68" s="21"/>
    </row>
    <row r="69" spans="1:6" x14ac:dyDescent="0.25">
      <c r="A69" s="20"/>
      <c r="B69" s="20"/>
      <c r="F69" s="21"/>
    </row>
    <row r="70" spans="1:6" x14ac:dyDescent="0.25">
      <c r="A70" s="20"/>
      <c r="B70" s="20"/>
      <c r="F70" s="21"/>
    </row>
    <row r="71" spans="1:6" x14ac:dyDescent="0.25">
      <c r="A71" s="20"/>
      <c r="B71" s="20"/>
      <c r="F71" s="21"/>
    </row>
    <row r="72" spans="1:6" x14ac:dyDescent="0.25">
      <c r="A72" s="20"/>
      <c r="B72" s="20"/>
      <c r="F72" s="21"/>
    </row>
    <row r="73" spans="1:6" x14ac:dyDescent="0.25">
      <c r="A73" s="20"/>
      <c r="B73" s="20"/>
      <c r="F73" s="21"/>
    </row>
    <row r="74" spans="1:6" x14ac:dyDescent="0.25">
      <c r="A74" s="20"/>
      <c r="B74" s="20"/>
      <c r="F74" s="21"/>
    </row>
    <row r="75" spans="1:6" x14ac:dyDescent="0.25">
      <c r="A75" s="20"/>
      <c r="B75" s="20"/>
      <c r="F75" s="21"/>
    </row>
    <row r="76" spans="1:6" x14ac:dyDescent="0.25">
      <c r="A76" s="20"/>
      <c r="B76" s="20"/>
      <c r="F76" s="21"/>
    </row>
    <row r="77" spans="1:6" x14ac:dyDescent="0.25">
      <c r="A77" s="20"/>
      <c r="B77" s="20"/>
      <c r="F77" s="21"/>
    </row>
    <row r="78" spans="1:6" x14ac:dyDescent="0.25">
      <c r="A78" s="20"/>
      <c r="B78" s="20"/>
      <c r="F78" s="21"/>
    </row>
    <row r="79" spans="1:6" x14ac:dyDescent="0.25">
      <c r="A79" s="20"/>
      <c r="B79" s="20"/>
      <c r="F79" s="21"/>
    </row>
    <row r="80" spans="1:6" x14ac:dyDescent="0.25">
      <c r="A80" s="20"/>
      <c r="B80" s="20"/>
      <c r="F80" s="21"/>
    </row>
    <row r="81" spans="1:6" x14ac:dyDescent="0.25">
      <c r="A81" s="20"/>
      <c r="B81" s="20"/>
      <c r="F81" s="21"/>
    </row>
    <row r="82" spans="1:6" x14ac:dyDescent="0.25">
      <c r="A82" s="20"/>
      <c r="B82" s="20"/>
      <c r="F82" s="21"/>
    </row>
    <row r="83" spans="1:6" x14ac:dyDescent="0.25">
      <c r="A83" s="20"/>
      <c r="B83" s="20"/>
      <c r="F83" s="21"/>
    </row>
    <row r="84" spans="1:6" x14ac:dyDescent="0.25">
      <c r="A84" s="20"/>
      <c r="B84" s="20"/>
      <c r="F84" s="21"/>
    </row>
    <row r="85" spans="1:6" x14ac:dyDescent="0.25">
      <c r="A85" s="20"/>
      <c r="B85" s="20"/>
      <c r="F85" s="21"/>
    </row>
    <row r="86" spans="1:6" x14ac:dyDescent="0.25">
      <c r="A86" s="20"/>
      <c r="B86" s="20"/>
      <c r="F86" s="21"/>
    </row>
    <row r="87" spans="1:6" x14ac:dyDescent="0.25">
      <c r="A87" s="20"/>
      <c r="B87" s="20"/>
      <c r="F87" s="21"/>
    </row>
    <row r="88" spans="1:6" x14ac:dyDescent="0.25">
      <c r="A88" s="20"/>
      <c r="B88" s="20"/>
      <c r="F88" s="21"/>
    </row>
    <row r="89" spans="1:6" x14ac:dyDescent="0.25">
      <c r="A89" s="20"/>
      <c r="B89" s="20"/>
      <c r="F89" s="21"/>
    </row>
    <row r="90" spans="1:6" x14ac:dyDescent="0.25">
      <c r="A90" s="20"/>
      <c r="B90" s="20"/>
      <c r="F90" s="21"/>
    </row>
    <row r="91" spans="1:6" x14ac:dyDescent="0.25">
      <c r="A91" s="20"/>
      <c r="B91" s="20"/>
      <c r="F91" s="21"/>
    </row>
    <row r="92" spans="1:6" x14ac:dyDescent="0.25">
      <c r="A92" s="20"/>
      <c r="B92" s="20"/>
      <c r="F92" s="21"/>
    </row>
    <row r="93" spans="1:6" x14ac:dyDescent="0.25">
      <c r="A93" s="20"/>
      <c r="B93" s="20"/>
      <c r="F93" s="21"/>
    </row>
    <row r="94" spans="1:6" x14ac:dyDescent="0.25">
      <c r="A94" s="20"/>
      <c r="B94" s="20"/>
      <c r="F94" s="21"/>
    </row>
    <row r="95" spans="1:6" x14ac:dyDescent="0.25">
      <c r="A95" s="20"/>
      <c r="B95" s="20"/>
      <c r="F95" s="21"/>
    </row>
    <row r="96" spans="1:6" x14ac:dyDescent="0.25">
      <c r="A96" s="20"/>
      <c r="B96" s="20"/>
      <c r="F96" s="21"/>
    </row>
    <row r="97" spans="1:6" x14ac:dyDescent="0.25">
      <c r="A97" s="20"/>
      <c r="B97" s="20"/>
      <c r="F97" s="21"/>
    </row>
    <row r="98" spans="1:6" x14ac:dyDescent="0.25">
      <c r="A98" s="20"/>
      <c r="B98" s="20"/>
      <c r="F98" s="21"/>
    </row>
    <row r="99" spans="1:6" x14ac:dyDescent="0.25">
      <c r="A99" s="20"/>
      <c r="B99" s="20"/>
      <c r="F99" s="21"/>
    </row>
    <row r="100" spans="1:6" x14ac:dyDescent="0.25">
      <c r="A100" s="20"/>
      <c r="B100" s="20"/>
      <c r="F100" s="21"/>
    </row>
    <row r="101" spans="1:6" x14ac:dyDescent="0.25">
      <c r="A101" s="20"/>
      <c r="B101" s="20"/>
      <c r="F101" s="21"/>
    </row>
    <row r="102" spans="1:6" x14ac:dyDescent="0.25">
      <c r="A102" s="20"/>
      <c r="B102" s="20"/>
      <c r="F102" s="21"/>
    </row>
    <row r="103" spans="1:6" x14ac:dyDescent="0.25">
      <c r="A103" s="20"/>
      <c r="B103" s="20"/>
      <c r="F103" s="21"/>
    </row>
    <row r="104" spans="1:6" x14ac:dyDescent="0.25">
      <c r="A104" s="20"/>
      <c r="B104" s="20"/>
      <c r="F104" s="21"/>
    </row>
    <row r="105" spans="1:6" x14ac:dyDescent="0.25">
      <c r="A105" s="20"/>
      <c r="B105" s="20"/>
      <c r="F105" s="21"/>
    </row>
    <row r="106" spans="1:6" x14ac:dyDescent="0.25">
      <c r="A106" s="20"/>
      <c r="B106" s="20"/>
      <c r="F106" s="21"/>
    </row>
    <row r="107" spans="1:6" x14ac:dyDescent="0.25">
      <c r="A107" s="20"/>
      <c r="B107" s="20"/>
      <c r="F107" s="21"/>
    </row>
    <row r="108" spans="1:6" x14ac:dyDescent="0.25">
      <c r="A108" s="20"/>
      <c r="B108" s="20"/>
      <c r="F108" s="21"/>
    </row>
    <row r="109" spans="1:6" x14ac:dyDescent="0.25">
      <c r="A109" s="20"/>
      <c r="B109" s="20"/>
      <c r="F109" s="21"/>
    </row>
    <row r="110" spans="1:6" x14ac:dyDescent="0.25">
      <c r="A110" s="20"/>
      <c r="B110" s="20"/>
      <c r="F110" s="21"/>
    </row>
    <row r="111" spans="1:6" x14ac:dyDescent="0.25">
      <c r="A111" s="20"/>
      <c r="B111" s="20"/>
      <c r="F111" s="21"/>
    </row>
    <row r="112" spans="1:6" x14ac:dyDescent="0.25">
      <c r="A112" s="20"/>
      <c r="B112" s="20"/>
      <c r="F112" s="21"/>
    </row>
    <row r="113" spans="1:6" x14ac:dyDescent="0.25">
      <c r="A113" s="20"/>
      <c r="B113" s="20"/>
      <c r="F113" s="21"/>
    </row>
    <row r="114" spans="1:6" x14ac:dyDescent="0.25">
      <c r="A114" s="20"/>
      <c r="B114" s="20"/>
      <c r="F114" s="21"/>
    </row>
    <row r="115" spans="1:6" x14ac:dyDescent="0.25">
      <c r="A115" s="20"/>
      <c r="B115" s="20"/>
      <c r="F115" s="21"/>
    </row>
    <row r="116" spans="1:6" x14ac:dyDescent="0.25">
      <c r="A116" s="20"/>
      <c r="B116" s="20"/>
      <c r="F116" s="21"/>
    </row>
    <row r="117" spans="1:6" x14ac:dyDescent="0.25">
      <c r="A117" s="20"/>
      <c r="B117" s="20"/>
      <c r="F117" s="21"/>
    </row>
    <row r="118" spans="1:6" x14ac:dyDescent="0.25">
      <c r="A118" s="20"/>
      <c r="B118" s="20"/>
      <c r="F118" s="21"/>
    </row>
    <row r="119" spans="1:6" x14ac:dyDescent="0.25">
      <c r="A119" s="20"/>
      <c r="B119" s="20"/>
      <c r="F119" s="21"/>
    </row>
    <row r="120" spans="1:6" x14ac:dyDescent="0.25">
      <c r="A120" s="20"/>
      <c r="B120" s="20"/>
      <c r="F120" s="21"/>
    </row>
    <row r="121" spans="1:6" x14ac:dyDescent="0.25">
      <c r="A121" s="20"/>
      <c r="B121" s="20"/>
      <c r="F121" s="21"/>
    </row>
    <row r="122" spans="1:6" x14ac:dyDescent="0.25">
      <c r="A122" s="20"/>
      <c r="B122" s="20"/>
      <c r="F122" s="21"/>
    </row>
    <row r="123" spans="1:6" x14ac:dyDescent="0.25">
      <c r="A123" s="20"/>
      <c r="B123" s="20"/>
      <c r="F123" s="21"/>
    </row>
    <row r="124" spans="1:6" x14ac:dyDescent="0.25">
      <c r="A124" s="20"/>
      <c r="B124" s="20"/>
      <c r="F124" s="21"/>
    </row>
    <row r="125" spans="1:6" x14ac:dyDescent="0.25">
      <c r="A125" s="20"/>
      <c r="B125" s="20"/>
      <c r="F125" s="21"/>
    </row>
    <row r="126" spans="1:6" x14ac:dyDescent="0.25">
      <c r="A126" s="20"/>
      <c r="B126" s="20"/>
      <c r="F126" s="21"/>
    </row>
    <row r="127" spans="1:6" x14ac:dyDescent="0.25">
      <c r="A127" s="20"/>
      <c r="B127" s="20"/>
      <c r="F127" s="21"/>
    </row>
    <row r="128" spans="1:6" x14ac:dyDescent="0.25">
      <c r="A128" s="20"/>
      <c r="B128" s="20"/>
      <c r="F128" s="21"/>
    </row>
    <row r="129" spans="1:6" x14ac:dyDescent="0.25">
      <c r="A129" s="20"/>
      <c r="B129" s="20"/>
      <c r="F129" s="21"/>
    </row>
    <row r="130" spans="1:6" x14ac:dyDescent="0.25">
      <c r="A130" s="20"/>
      <c r="B130" s="20"/>
      <c r="F130" s="21"/>
    </row>
    <row r="131" spans="1:6" x14ac:dyDescent="0.25">
      <c r="A131" s="20"/>
      <c r="B131" s="20"/>
      <c r="F131" s="21"/>
    </row>
    <row r="132" spans="1:6" x14ac:dyDescent="0.25">
      <c r="A132" s="20"/>
      <c r="B132" s="20"/>
      <c r="F132" s="21"/>
    </row>
    <row r="133" spans="1:6" x14ac:dyDescent="0.25">
      <c r="A133" s="20"/>
      <c r="B133" s="20"/>
      <c r="F133" s="21"/>
    </row>
    <row r="134" spans="1:6" x14ac:dyDescent="0.25">
      <c r="A134" s="20"/>
      <c r="B134" s="20"/>
      <c r="F134" s="21"/>
    </row>
    <row r="135" spans="1:6" x14ac:dyDescent="0.25">
      <c r="A135" s="20"/>
      <c r="B135" s="20"/>
      <c r="F135" s="21"/>
    </row>
    <row r="136" spans="1:6" x14ac:dyDescent="0.25">
      <c r="A136" s="20"/>
      <c r="B136" s="20"/>
      <c r="F136" s="21"/>
    </row>
    <row r="137" spans="1:6" x14ac:dyDescent="0.25">
      <c r="A137" s="20"/>
      <c r="B137" s="20"/>
      <c r="F137" s="21"/>
    </row>
    <row r="138" spans="1:6" x14ac:dyDescent="0.25">
      <c r="A138" s="20"/>
      <c r="B138" s="20"/>
      <c r="F138" s="21"/>
    </row>
    <row r="139" spans="1:6" x14ac:dyDescent="0.25">
      <c r="A139" s="20"/>
      <c r="B139" s="20"/>
      <c r="F139" s="21"/>
    </row>
    <row r="140" spans="1:6" x14ac:dyDescent="0.25">
      <c r="A140" s="20"/>
      <c r="B140" s="20"/>
      <c r="F140" s="21"/>
    </row>
    <row r="141" spans="1:6" x14ac:dyDescent="0.25">
      <c r="A141" s="20"/>
      <c r="B141" s="20"/>
      <c r="F141" s="21"/>
    </row>
    <row r="142" spans="1:6" x14ac:dyDescent="0.25">
      <c r="A142" s="20"/>
      <c r="B142" s="20"/>
      <c r="F142" s="21"/>
    </row>
    <row r="143" spans="1:6" x14ac:dyDescent="0.25">
      <c r="A143" s="20"/>
      <c r="B143" s="20"/>
      <c r="F143" s="21"/>
    </row>
    <row r="144" spans="1:6" x14ac:dyDescent="0.25">
      <c r="A144" s="20"/>
      <c r="B144" s="20"/>
      <c r="F144" s="21"/>
    </row>
    <row r="145" spans="1:6" x14ac:dyDescent="0.25">
      <c r="A145" s="20"/>
      <c r="B145" s="20"/>
      <c r="F145" s="21"/>
    </row>
    <row r="146" spans="1:6" x14ac:dyDescent="0.25">
      <c r="A146" s="20"/>
      <c r="B146" s="20"/>
      <c r="F146" s="21"/>
    </row>
    <row r="147" spans="1:6" x14ac:dyDescent="0.25">
      <c r="A147" s="20"/>
      <c r="B147" s="20"/>
      <c r="F147" s="21"/>
    </row>
    <row r="148" spans="1:6" x14ac:dyDescent="0.25">
      <c r="A148" s="20"/>
      <c r="B148" s="20"/>
      <c r="F148" s="21"/>
    </row>
    <row r="149" spans="1:6" x14ac:dyDescent="0.25">
      <c r="A149" s="20"/>
      <c r="B149" s="20"/>
      <c r="F149" s="21"/>
    </row>
    <row r="150" spans="1:6" x14ac:dyDescent="0.25">
      <c r="A150" s="20"/>
      <c r="B150" s="20"/>
      <c r="F150" s="21"/>
    </row>
    <row r="151" spans="1:6" x14ac:dyDescent="0.25">
      <c r="A151" s="20"/>
      <c r="B151" s="20"/>
      <c r="F151" s="21"/>
    </row>
    <row r="152" spans="1:6" x14ac:dyDescent="0.25">
      <c r="A152" s="20"/>
      <c r="B152" s="20"/>
      <c r="F152" s="21"/>
    </row>
    <row r="153" spans="1:6" x14ac:dyDescent="0.25">
      <c r="A153" s="20"/>
      <c r="B153" s="20"/>
      <c r="F153" s="21"/>
    </row>
    <row r="154" spans="1:6" x14ac:dyDescent="0.25">
      <c r="A154" s="20"/>
      <c r="B154" s="20"/>
      <c r="F154" s="21"/>
    </row>
    <row r="155" spans="1:6" x14ac:dyDescent="0.25">
      <c r="A155" s="20"/>
      <c r="B155" s="20"/>
      <c r="F155" s="21"/>
    </row>
    <row r="156" spans="1:6" x14ac:dyDescent="0.25">
      <c r="A156" s="20"/>
      <c r="B156" s="20"/>
      <c r="F156" s="21"/>
    </row>
    <row r="157" spans="1:6" x14ac:dyDescent="0.25">
      <c r="A157" s="20"/>
      <c r="B157" s="20"/>
      <c r="F157" s="21"/>
    </row>
    <row r="158" spans="1:6" x14ac:dyDescent="0.25">
      <c r="A158" s="20"/>
      <c r="B158" s="20"/>
      <c r="F158" s="21"/>
    </row>
    <row r="159" spans="1:6" x14ac:dyDescent="0.25">
      <c r="A159" s="20"/>
      <c r="B159" s="20"/>
      <c r="F159" s="21"/>
    </row>
    <row r="160" spans="1:6" x14ac:dyDescent="0.25">
      <c r="A160" s="20"/>
      <c r="B160" s="20"/>
      <c r="F160" s="21"/>
    </row>
    <row r="161" spans="1:6" x14ac:dyDescent="0.25">
      <c r="A161" s="20"/>
      <c r="B161" s="20"/>
      <c r="F161" s="21"/>
    </row>
    <row r="162" spans="1:6" x14ac:dyDescent="0.25">
      <c r="A162" s="20"/>
      <c r="B162" s="20"/>
      <c r="F162" s="21"/>
    </row>
    <row r="163" spans="1:6" x14ac:dyDescent="0.25">
      <c r="A163" s="20"/>
      <c r="B163" s="20"/>
      <c r="F163" s="21"/>
    </row>
    <row r="164" spans="1:6" x14ac:dyDescent="0.25">
      <c r="A164" s="20"/>
      <c r="B164" s="20"/>
      <c r="F164" s="21"/>
    </row>
    <row r="165" spans="1:6" x14ac:dyDescent="0.25">
      <c r="A165" s="20"/>
      <c r="B165" s="20"/>
      <c r="F165" s="21"/>
    </row>
    <row r="166" spans="1:6" x14ac:dyDescent="0.25">
      <c r="A166" s="20"/>
      <c r="B166" s="20"/>
      <c r="F166" s="21"/>
    </row>
    <row r="167" spans="1:6" x14ac:dyDescent="0.25">
      <c r="A167" s="20"/>
      <c r="B167" s="20"/>
      <c r="F167" s="21"/>
    </row>
    <row r="168" spans="1:6" x14ac:dyDescent="0.25">
      <c r="A168" s="20"/>
      <c r="B168" s="20"/>
      <c r="F168" s="21"/>
    </row>
    <row r="169" spans="1:6" x14ac:dyDescent="0.25">
      <c r="A169" s="20"/>
      <c r="B169" s="20"/>
      <c r="F169" s="21"/>
    </row>
    <row r="170" spans="1:6" x14ac:dyDescent="0.25">
      <c r="A170" s="20"/>
      <c r="B170" s="20"/>
      <c r="F170" s="21"/>
    </row>
    <row r="171" spans="1:6" x14ac:dyDescent="0.25">
      <c r="A171" s="20"/>
      <c r="B171" s="20"/>
      <c r="F171" s="21"/>
    </row>
    <row r="172" spans="1:6" x14ac:dyDescent="0.25">
      <c r="A172" s="20"/>
      <c r="B172" s="20"/>
      <c r="F172" s="21"/>
    </row>
    <row r="173" spans="1:6" x14ac:dyDescent="0.25">
      <c r="A173" s="20"/>
      <c r="B173" s="20"/>
      <c r="F173" s="21"/>
    </row>
    <row r="174" spans="1:6" x14ac:dyDescent="0.25">
      <c r="A174" s="20"/>
      <c r="B174" s="20"/>
      <c r="F174" s="21"/>
    </row>
    <row r="175" spans="1:6" x14ac:dyDescent="0.25">
      <c r="A175" s="20"/>
      <c r="B175" s="20"/>
      <c r="F175" s="21"/>
    </row>
    <row r="176" spans="1:6" x14ac:dyDescent="0.25">
      <c r="A176" s="20"/>
      <c r="B176" s="20"/>
      <c r="F176" s="21"/>
    </row>
    <row r="177" spans="1:6" x14ac:dyDescent="0.25">
      <c r="A177" s="20"/>
      <c r="B177" s="20"/>
      <c r="F177" s="21"/>
    </row>
    <row r="178" spans="1:6" x14ac:dyDescent="0.25">
      <c r="A178" s="20"/>
      <c r="B178" s="20"/>
      <c r="F178" s="21"/>
    </row>
    <row r="179" spans="1:6" x14ac:dyDescent="0.25">
      <c r="A179" s="20"/>
      <c r="B179" s="20"/>
      <c r="F179" s="21"/>
    </row>
    <row r="180" spans="1:6" x14ac:dyDescent="0.25">
      <c r="A180" s="20"/>
      <c r="B180" s="20"/>
      <c r="F180" s="21"/>
    </row>
    <row r="181" spans="1:6" x14ac:dyDescent="0.25">
      <c r="A181" s="20"/>
      <c r="B181" s="20"/>
      <c r="F181" s="21"/>
    </row>
    <row r="182" spans="1:6" x14ac:dyDescent="0.25">
      <c r="A182" s="20"/>
      <c r="B182" s="20"/>
      <c r="F182" s="21"/>
    </row>
    <row r="183" spans="1:6" x14ac:dyDescent="0.25">
      <c r="A183" s="20"/>
      <c r="B183" s="20"/>
      <c r="F183" s="21"/>
    </row>
    <row r="184" spans="1:6" x14ac:dyDescent="0.25">
      <c r="A184" s="20"/>
      <c r="B184" s="20"/>
      <c r="F184" s="21"/>
    </row>
    <row r="185" spans="1:6" x14ac:dyDescent="0.25">
      <c r="A185" s="20"/>
      <c r="B185" s="20"/>
      <c r="F185" s="21"/>
    </row>
    <row r="186" spans="1:6" x14ac:dyDescent="0.25">
      <c r="A186" s="20"/>
      <c r="B186" s="20"/>
      <c r="F186" s="21"/>
    </row>
    <row r="187" spans="1:6" x14ac:dyDescent="0.25">
      <c r="A187" s="20"/>
      <c r="B187" s="20"/>
      <c r="F187" s="21"/>
    </row>
    <row r="188" spans="1:6" x14ac:dyDescent="0.25">
      <c r="A188" s="20"/>
      <c r="B188" s="20"/>
      <c r="F188" s="21"/>
    </row>
    <row r="189" spans="1:6" x14ac:dyDescent="0.25">
      <c r="A189" s="20"/>
      <c r="B189" s="20"/>
      <c r="F189" s="21"/>
    </row>
    <row r="190" spans="1:6" x14ac:dyDescent="0.25">
      <c r="A190" s="20"/>
      <c r="B190" s="20"/>
      <c r="F190" s="21"/>
    </row>
    <row r="191" spans="1:6" x14ac:dyDescent="0.25">
      <c r="A191" s="20"/>
      <c r="B191" s="20"/>
      <c r="F191" s="21"/>
    </row>
    <row r="192" spans="1:6" x14ac:dyDescent="0.25">
      <c r="A192" s="20"/>
      <c r="B192" s="20"/>
      <c r="F192" s="21"/>
    </row>
    <row r="193" spans="1:6" x14ac:dyDescent="0.25">
      <c r="A193" s="20"/>
      <c r="B193" s="20"/>
      <c r="F193" s="21"/>
    </row>
    <row r="194" spans="1:6" x14ac:dyDescent="0.25">
      <c r="A194" s="20"/>
      <c r="B194" s="20"/>
      <c r="F194" s="21"/>
    </row>
    <row r="195" spans="1:6" x14ac:dyDescent="0.25">
      <c r="A195" s="20"/>
      <c r="B195" s="20"/>
      <c r="F195" s="21"/>
    </row>
    <row r="196" spans="1:6" x14ac:dyDescent="0.25">
      <c r="A196" s="20"/>
      <c r="B196" s="20"/>
      <c r="F196" s="21"/>
    </row>
    <row r="197" spans="1:6" x14ac:dyDescent="0.25">
      <c r="A197" s="20"/>
      <c r="B197" s="20"/>
      <c r="F197" s="21"/>
    </row>
    <row r="198" spans="1:6" x14ac:dyDescent="0.25">
      <c r="A198" s="20"/>
      <c r="B198" s="20"/>
      <c r="F198" s="21"/>
    </row>
    <row r="199" spans="1:6" x14ac:dyDescent="0.25">
      <c r="A199" s="20"/>
      <c r="B199" s="20"/>
      <c r="F199" s="21"/>
    </row>
    <row r="200" spans="1:6" x14ac:dyDescent="0.25">
      <c r="A200" s="20"/>
      <c r="B200" s="20"/>
      <c r="F200" s="21"/>
    </row>
    <row r="201" spans="1:6" x14ac:dyDescent="0.25">
      <c r="A201" s="20"/>
      <c r="B201" s="20"/>
      <c r="F201" s="21"/>
    </row>
    <row r="202" spans="1:6" x14ac:dyDescent="0.25">
      <c r="A202" s="20"/>
      <c r="B202" s="20"/>
      <c r="F202" s="21"/>
    </row>
    <row r="203" spans="1:6" x14ac:dyDescent="0.25">
      <c r="A203" s="20"/>
      <c r="B203" s="20"/>
      <c r="F203" s="21"/>
    </row>
    <row r="204" spans="1:6" x14ac:dyDescent="0.25">
      <c r="A204" s="20"/>
      <c r="B204" s="20"/>
      <c r="F204" s="21"/>
    </row>
    <row r="205" spans="1:6" x14ac:dyDescent="0.25">
      <c r="A205" s="20"/>
      <c r="B205" s="20"/>
      <c r="F205" s="21"/>
    </row>
    <row r="206" spans="1:6" x14ac:dyDescent="0.25">
      <c r="A206" s="20"/>
      <c r="B206" s="20"/>
      <c r="F206" s="21"/>
    </row>
    <row r="207" spans="1:6" x14ac:dyDescent="0.25">
      <c r="A207" s="20"/>
      <c r="B207" s="20"/>
      <c r="F207" s="21"/>
    </row>
    <row r="208" spans="1:6" x14ac:dyDescent="0.25">
      <c r="A208" s="20"/>
      <c r="B208" s="20"/>
      <c r="F208" s="21"/>
    </row>
    <row r="209" spans="1:6" x14ac:dyDescent="0.25">
      <c r="A209" s="20"/>
      <c r="B209" s="20"/>
      <c r="F209" s="21"/>
    </row>
    <row r="210" spans="1:6" x14ac:dyDescent="0.25">
      <c r="A210" s="20"/>
      <c r="B210" s="20"/>
      <c r="F210" s="21"/>
    </row>
    <row r="211" spans="1:6" x14ac:dyDescent="0.25">
      <c r="A211" s="20"/>
      <c r="B211" s="20"/>
      <c r="F211" s="21"/>
    </row>
    <row r="212" spans="1:6" x14ac:dyDescent="0.25">
      <c r="A212" s="20"/>
      <c r="B212" s="20"/>
      <c r="F212" s="21"/>
    </row>
    <row r="213" spans="1:6" x14ac:dyDescent="0.25">
      <c r="A213" s="20"/>
      <c r="B213" s="20"/>
      <c r="F213" s="21"/>
    </row>
    <row r="214" spans="1:6" x14ac:dyDescent="0.25">
      <c r="A214" s="20"/>
      <c r="B214" s="20"/>
      <c r="F214" s="21"/>
    </row>
    <row r="215" spans="1:6" x14ac:dyDescent="0.25">
      <c r="A215" s="20"/>
      <c r="B215" s="20"/>
      <c r="F215" s="21"/>
    </row>
    <row r="216" spans="1:6" x14ac:dyDescent="0.25">
      <c r="A216" s="20"/>
      <c r="B216" s="20"/>
      <c r="F216" s="21"/>
    </row>
    <row r="217" spans="1:6" x14ac:dyDescent="0.25">
      <c r="A217" s="20"/>
      <c r="B217" s="20"/>
      <c r="F217" s="21"/>
    </row>
    <row r="218" spans="1:6" x14ac:dyDescent="0.25">
      <c r="A218" s="20"/>
      <c r="B218" s="20"/>
      <c r="F218" s="21"/>
    </row>
    <row r="219" spans="1:6" x14ac:dyDescent="0.25">
      <c r="A219" s="20"/>
      <c r="B219" s="20"/>
      <c r="F219" s="21"/>
    </row>
    <row r="220" spans="1:6" x14ac:dyDescent="0.25">
      <c r="A220" s="20"/>
      <c r="B220" s="20"/>
      <c r="F220" s="21"/>
    </row>
    <row r="221" spans="1:6" x14ac:dyDescent="0.25">
      <c r="A221" s="20"/>
      <c r="B221" s="20"/>
      <c r="F221" s="21"/>
    </row>
    <row r="222" spans="1:6" x14ac:dyDescent="0.25">
      <c r="A222" s="20"/>
      <c r="B222" s="20"/>
      <c r="F222" s="21"/>
    </row>
    <row r="223" spans="1:6" x14ac:dyDescent="0.25">
      <c r="A223" s="20"/>
      <c r="B223" s="20"/>
      <c r="F223" s="21"/>
    </row>
    <row r="224" spans="1:6" x14ac:dyDescent="0.25">
      <c r="A224" s="20"/>
      <c r="B224" s="20"/>
      <c r="F224" s="21"/>
    </row>
    <row r="225" spans="1:6" x14ac:dyDescent="0.25">
      <c r="A225" s="20"/>
      <c r="B225" s="20"/>
      <c r="F225" s="21"/>
    </row>
    <row r="226" spans="1:6" x14ac:dyDescent="0.25">
      <c r="A226" s="20"/>
      <c r="B226" s="20"/>
      <c r="F226" s="21"/>
    </row>
    <row r="227" spans="1:6" x14ac:dyDescent="0.25">
      <c r="A227" s="20"/>
      <c r="B227" s="20"/>
      <c r="F227" s="21"/>
    </row>
    <row r="228" spans="1:6" x14ac:dyDescent="0.25">
      <c r="A228" s="20"/>
      <c r="B228" s="20"/>
      <c r="F228" s="21"/>
    </row>
    <row r="229" spans="1:6" x14ac:dyDescent="0.25">
      <c r="A229" s="20"/>
      <c r="B229" s="20"/>
      <c r="F229" s="21"/>
    </row>
    <row r="230" spans="1:6" x14ac:dyDescent="0.25">
      <c r="A230" s="20"/>
      <c r="B230" s="20"/>
      <c r="F230" s="21"/>
    </row>
    <row r="231" spans="1:6" x14ac:dyDescent="0.25">
      <c r="A231" s="20"/>
      <c r="B231" s="20"/>
      <c r="F231" s="21"/>
    </row>
    <row r="232" spans="1:6" x14ac:dyDescent="0.25">
      <c r="A232" s="20"/>
      <c r="B232" s="20"/>
      <c r="F232" s="21"/>
    </row>
    <row r="233" spans="1:6" x14ac:dyDescent="0.25">
      <c r="A233" s="20"/>
      <c r="B233" s="20"/>
      <c r="F233" s="21"/>
    </row>
    <row r="234" spans="1:6" x14ac:dyDescent="0.25">
      <c r="A234" s="20"/>
      <c r="B234" s="20"/>
      <c r="F234" s="21"/>
    </row>
    <row r="235" spans="1:6" x14ac:dyDescent="0.25">
      <c r="A235" s="20"/>
      <c r="B235" s="20"/>
      <c r="F235" s="21"/>
    </row>
    <row r="236" spans="1:6" x14ac:dyDescent="0.25">
      <c r="A236" s="20"/>
      <c r="B236" s="20"/>
      <c r="F236" s="21"/>
    </row>
    <row r="237" spans="1:6" x14ac:dyDescent="0.25">
      <c r="A237" s="20"/>
      <c r="B237" s="20"/>
      <c r="F237" s="21"/>
    </row>
    <row r="238" spans="1:6" x14ac:dyDescent="0.25">
      <c r="A238" s="20"/>
      <c r="B238" s="20"/>
      <c r="F238" s="21"/>
    </row>
    <row r="239" spans="1:6" x14ac:dyDescent="0.25">
      <c r="A239" s="20"/>
      <c r="B239" s="20"/>
      <c r="F239" s="21"/>
    </row>
    <row r="240" spans="1:6" x14ac:dyDescent="0.25">
      <c r="A240" s="20"/>
      <c r="B240" s="20"/>
      <c r="F240" s="21"/>
    </row>
    <row r="241" spans="1:6" x14ac:dyDescent="0.25">
      <c r="A241" s="20"/>
      <c r="B241" s="20"/>
      <c r="F241" s="21"/>
    </row>
    <row r="242" spans="1:6" x14ac:dyDescent="0.25">
      <c r="A242" s="20"/>
      <c r="B242" s="20"/>
      <c r="F242" s="21"/>
    </row>
    <row r="243" spans="1:6" x14ac:dyDescent="0.25">
      <c r="A243" s="20"/>
      <c r="B243" s="20"/>
      <c r="F243" s="21"/>
    </row>
    <row r="244" spans="1:6" x14ac:dyDescent="0.25">
      <c r="A244" s="20"/>
      <c r="B244" s="20"/>
      <c r="F244" s="21"/>
    </row>
    <row r="245" spans="1:6" x14ac:dyDescent="0.25">
      <c r="A245" s="20"/>
      <c r="B245" s="20"/>
      <c r="F245" s="21"/>
    </row>
    <row r="246" spans="1:6" x14ac:dyDescent="0.25">
      <c r="A246" s="20"/>
      <c r="B246" s="20"/>
      <c r="F246" s="21"/>
    </row>
    <row r="247" spans="1:6" x14ac:dyDescent="0.25">
      <c r="A247" s="20"/>
      <c r="B247" s="20"/>
      <c r="F247" s="21"/>
    </row>
    <row r="248" spans="1:6" x14ac:dyDescent="0.25">
      <c r="A248" s="20"/>
      <c r="B248" s="20"/>
      <c r="F248" s="21"/>
    </row>
    <row r="249" spans="1:6" x14ac:dyDescent="0.25">
      <c r="A249" s="20"/>
      <c r="B249" s="20"/>
      <c r="F249" s="21"/>
    </row>
    <row r="250" spans="1:6" x14ac:dyDescent="0.25">
      <c r="A250" s="20"/>
      <c r="B250" s="20"/>
      <c r="F250" s="21"/>
    </row>
    <row r="251" spans="1:6" x14ac:dyDescent="0.25">
      <c r="A251" s="20"/>
      <c r="B251" s="20"/>
      <c r="F251" s="21"/>
    </row>
    <row r="252" spans="1:6" x14ac:dyDescent="0.25">
      <c r="A252" s="20"/>
      <c r="B252" s="20"/>
      <c r="F252" s="21"/>
    </row>
    <row r="253" spans="1:6" x14ac:dyDescent="0.25">
      <c r="A253" s="20"/>
      <c r="B253" s="20"/>
      <c r="F253" s="21"/>
    </row>
    <row r="254" spans="1:6" x14ac:dyDescent="0.25">
      <c r="A254" s="20"/>
      <c r="B254" s="20"/>
      <c r="F254" s="21"/>
    </row>
    <row r="255" spans="1:6" x14ac:dyDescent="0.25">
      <c r="A255" s="20"/>
      <c r="B255" s="20"/>
      <c r="F255" s="21"/>
    </row>
    <row r="256" spans="1:6" x14ac:dyDescent="0.25">
      <c r="A256" s="20"/>
      <c r="B256" s="20"/>
      <c r="F256" s="21"/>
    </row>
    <row r="257" spans="1:6" x14ac:dyDescent="0.25">
      <c r="A257" s="20"/>
      <c r="B257" s="20"/>
      <c r="F257" s="21"/>
    </row>
    <row r="258" spans="1:6" x14ac:dyDescent="0.25">
      <c r="A258" s="20"/>
      <c r="B258" s="20"/>
      <c r="F258" s="21"/>
    </row>
    <row r="259" spans="1:6" x14ac:dyDescent="0.25">
      <c r="A259" s="20"/>
      <c r="B259" s="20"/>
      <c r="F259" s="21"/>
    </row>
    <row r="260" spans="1:6" x14ac:dyDescent="0.25">
      <c r="A260" s="20"/>
      <c r="B260" s="20"/>
      <c r="F260" s="21"/>
    </row>
    <row r="261" spans="1:6" x14ac:dyDescent="0.25">
      <c r="A261" s="20"/>
      <c r="B261" s="20"/>
      <c r="F261" s="21"/>
    </row>
    <row r="262" spans="1:6" x14ac:dyDescent="0.25">
      <c r="A262" s="20"/>
      <c r="B262" s="20"/>
      <c r="F262" s="21"/>
    </row>
    <row r="263" spans="1:6" x14ac:dyDescent="0.25">
      <c r="A263" s="20"/>
      <c r="B263" s="20"/>
      <c r="F263" s="21"/>
    </row>
    <row r="264" spans="1:6" x14ac:dyDescent="0.25">
      <c r="A264" s="20"/>
      <c r="B264" s="20"/>
      <c r="F264" s="21"/>
    </row>
    <row r="265" spans="1:6" x14ac:dyDescent="0.25">
      <c r="A265" s="20"/>
      <c r="B265" s="20"/>
      <c r="F265" s="21"/>
    </row>
    <row r="266" spans="1:6" x14ac:dyDescent="0.25">
      <c r="A266" s="20"/>
      <c r="B266" s="20"/>
      <c r="F266" s="21"/>
    </row>
    <row r="267" spans="1:6" x14ac:dyDescent="0.25">
      <c r="A267" s="20"/>
      <c r="B267" s="20"/>
      <c r="F267" s="21"/>
    </row>
    <row r="268" spans="1:6" x14ac:dyDescent="0.25">
      <c r="A268" s="20"/>
      <c r="B268" s="20"/>
      <c r="F268" s="21"/>
    </row>
    <row r="269" spans="1:6" x14ac:dyDescent="0.25">
      <c r="A269" s="20"/>
      <c r="B269" s="20"/>
      <c r="F269" s="21"/>
    </row>
    <row r="270" spans="1:6" x14ac:dyDescent="0.25">
      <c r="A270" s="20"/>
      <c r="B270" s="20"/>
      <c r="F270" s="21"/>
    </row>
    <row r="271" spans="1:6" x14ac:dyDescent="0.25">
      <c r="A271" s="20"/>
      <c r="B271" s="20"/>
      <c r="F271" s="21"/>
    </row>
    <row r="272" spans="1:6" x14ac:dyDescent="0.25">
      <c r="A272" s="20"/>
      <c r="B272" s="20"/>
      <c r="F272" s="21"/>
    </row>
    <row r="273" spans="1:6" x14ac:dyDescent="0.25">
      <c r="A273" s="20"/>
      <c r="B273" s="20"/>
      <c r="F273" s="21"/>
    </row>
    <row r="274" spans="1:6" x14ac:dyDescent="0.25">
      <c r="A274" s="20"/>
      <c r="B274" s="20"/>
      <c r="F274" s="21"/>
    </row>
    <row r="275" spans="1:6" x14ac:dyDescent="0.25">
      <c r="A275" s="20"/>
      <c r="B275" s="20"/>
      <c r="F275" s="21"/>
    </row>
    <row r="276" spans="1:6" x14ac:dyDescent="0.25">
      <c r="A276" s="20"/>
      <c r="B276" s="20"/>
      <c r="F276" s="21"/>
    </row>
    <row r="277" spans="1:6" x14ac:dyDescent="0.25">
      <c r="A277" s="20"/>
      <c r="B277" s="20"/>
      <c r="F277" s="21"/>
    </row>
    <row r="278" spans="1:6" x14ac:dyDescent="0.25">
      <c r="A278" s="20"/>
      <c r="B278" s="20"/>
      <c r="F278" s="21"/>
    </row>
    <row r="279" spans="1:6" x14ac:dyDescent="0.25">
      <c r="A279" s="20"/>
      <c r="B279" s="20"/>
      <c r="F279" s="21"/>
    </row>
    <row r="280" spans="1:6" x14ac:dyDescent="0.25">
      <c r="A280" s="20"/>
      <c r="B280" s="20"/>
      <c r="F280" s="21"/>
    </row>
    <row r="281" spans="1:6" x14ac:dyDescent="0.25">
      <c r="A281" s="20"/>
      <c r="B281" s="20"/>
      <c r="F281" s="21"/>
    </row>
    <row r="282" spans="1:6" x14ac:dyDescent="0.25">
      <c r="A282" s="20"/>
      <c r="B282" s="20"/>
      <c r="F282" s="21"/>
    </row>
    <row r="283" spans="1:6" x14ac:dyDescent="0.25">
      <c r="A283" s="20"/>
      <c r="B283" s="20"/>
      <c r="F283" s="21"/>
    </row>
    <row r="284" spans="1:6" x14ac:dyDescent="0.25">
      <c r="A284" s="20"/>
      <c r="B284" s="20"/>
      <c r="F284" s="21"/>
    </row>
    <row r="285" spans="1:6" x14ac:dyDescent="0.25">
      <c r="A285" s="20"/>
      <c r="B285" s="20"/>
      <c r="F285" s="21"/>
    </row>
    <row r="286" spans="1:6" x14ac:dyDescent="0.25">
      <c r="A286" s="20"/>
      <c r="B286" s="20"/>
      <c r="F286" s="21"/>
    </row>
    <row r="287" spans="1:6" x14ac:dyDescent="0.25">
      <c r="A287" s="20"/>
      <c r="B287" s="20"/>
      <c r="F287" s="21"/>
    </row>
    <row r="288" spans="1:6" x14ac:dyDescent="0.25">
      <c r="A288" s="20"/>
      <c r="B288" s="20"/>
      <c r="F288" s="21"/>
    </row>
    <row r="289" spans="1:6" x14ac:dyDescent="0.25">
      <c r="A289" s="20"/>
      <c r="B289" s="20"/>
      <c r="F289" s="21"/>
    </row>
    <row r="290" spans="1:6" x14ac:dyDescent="0.25">
      <c r="A290" s="20"/>
      <c r="B290" s="20"/>
      <c r="F290" s="21"/>
    </row>
    <row r="291" spans="1:6" x14ac:dyDescent="0.25">
      <c r="A291" s="20"/>
      <c r="B291" s="20"/>
      <c r="F291" s="21"/>
    </row>
    <row r="292" spans="1:6" x14ac:dyDescent="0.25">
      <c r="A292" s="20"/>
      <c r="B292" s="20"/>
      <c r="F292" s="21"/>
    </row>
    <row r="293" spans="1:6" x14ac:dyDescent="0.25">
      <c r="A293" s="20"/>
      <c r="B293" s="20"/>
      <c r="F293" s="21"/>
    </row>
    <row r="294" spans="1:6" x14ac:dyDescent="0.25">
      <c r="A294" s="20"/>
      <c r="B294" s="20"/>
      <c r="F294" s="21"/>
    </row>
    <row r="295" spans="1:6" x14ac:dyDescent="0.25">
      <c r="A295" s="20"/>
      <c r="B295" s="20"/>
      <c r="F295" s="21"/>
    </row>
    <row r="296" spans="1:6" x14ac:dyDescent="0.25">
      <c r="A296" s="20"/>
      <c r="B296" s="20"/>
      <c r="F296" s="21"/>
    </row>
    <row r="297" spans="1:6" x14ac:dyDescent="0.25">
      <c r="A297" s="20"/>
      <c r="B297" s="20"/>
      <c r="F297" s="21"/>
    </row>
    <row r="298" spans="1:6" x14ac:dyDescent="0.25">
      <c r="A298" s="20"/>
      <c r="B298" s="20"/>
      <c r="F298" s="21"/>
    </row>
    <row r="299" spans="1:6" x14ac:dyDescent="0.25">
      <c r="A299" s="20"/>
      <c r="B299" s="20"/>
      <c r="F299" s="21"/>
    </row>
    <row r="300" spans="1:6" x14ac:dyDescent="0.25">
      <c r="A300" s="20"/>
      <c r="B300" s="20"/>
      <c r="F300" s="21"/>
    </row>
    <row r="301" spans="1:6" x14ac:dyDescent="0.25">
      <c r="A301" s="20"/>
      <c r="B301" s="20"/>
      <c r="F301" s="21"/>
    </row>
    <row r="302" spans="1:6" x14ac:dyDescent="0.25">
      <c r="A302" s="20"/>
      <c r="B302" s="20"/>
      <c r="F302" s="21"/>
    </row>
    <row r="303" spans="1:6" x14ac:dyDescent="0.25">
      <c r="A303" s="20"/>
      <c r="B303" s="20"/>
      <c r="F303" s="21"/>
    </row>
    <row r="304" spans="1:6" x14ac:dyDescent="0.25">
      <c r="A304" s="20"/>
      <c r="B304" s="20"/>
      <c r="F304" s="21"/>
    </row>
    <row r="305" spans="1:6" x14ac:dyDescent="0.25">
      <c r="A305" s="20"/>
      <c r="B305" s="20"/>
      <c r="F305" s="21"/>
    </row>
    <row r="306" spans="1:6" x14ac:dyDescent="0.25">
      <c r="A306" s="20"/>
      <c r="B306" s="20"/>
      <c r="F306" s="21"/>
    </row>
    <row r="307" spans="1:6" x14ac:dyDescent="0.25">
      <c r="A307" s="20"/>
      <c r="B307" s="20"/>
      <c r="F307" s="21"/>
    </row>
    <row r="308" spans="1:6" x14ac:dyDescent="0.25">
      <c r="A308" s="20"/>
      <c r="B308" s="20"/>
      <c r="F308" s="21"/>
    </row>
    <row r="309" spans="1:6" x14ac:dyDescent="0.25">
      <c r="A309" s="20"/>
      <c r="B309" s="20"/>
      <c r="F309" s="21"/>
    </row>
    <row r="310" spans="1:6" x14ac:dyDescent="0.25">
      <c r="A310" s="20"/>
      <c r="B310" s="20"/>
      <c r="F310" s="21"/>
    </row>
    <row r="311" spans="1:6" x14ac:dyDescent="0.25">
      <c r="A311" s="20"/>
      <c r="B311" s="20"/>
      <c r="F311" s="21"/>
    </row>
    <row r="312" spans="1:6" x14ac:dyDescent="0.25">
      <c r="A312" s="20"/>
      <c r="B312" s="20"/>
      <c r="F312" s="21"/>
    </row>
    <row r="313" spans="1:6" x14ac:dyDescent="0.25">
      <c r="A313" s="20"/>
      <c r="B313" s="20"/>
      <c r="F313" s="21"/>
    </row>
    <row r="314" spans="1:6" x14ac:dyDescent="0.25">
      <c r="A314" s="20"/>
      <c r="B314" s="20"/>
      <c r="F314" s="21"/>
    </row>
    <row r="315" spans="1:6" x14ac:dyDescent="0.25">
      <c r="A315" s="20"/>
      <c r="B315" s="20"/>
      <c r="F315" s="21"/>
    </row>
    <row r="316" spans="1:6" x14ac:dyDescent="0.25">
      <c r="A316" s="20"/>
      <c r="B316" s="20"/>
      <c r="F316" s="21"/>
    </row>
    <row r="317" spans="1:6" x14ac:dyDescent="0.25">
      <c r="A317" s="20"/>
      <c r="B317" s="20"/>
      <c r="F317" s="21"/>
    </row>
    <row r="318" spans="1:6" x14ac:dyDescent="0.25">
      <c r="A318" s="20"/>
      <c r="B318" s="20"/>
      <c r="F318" s="21"/>
    </row>
    <row r="319" spans="1:6" x14ac:dyDescent="0.25">
      <c r="A319" s="20"/>
      <c r="B319" s="20"/>
      <c r="F319" s="21"/>
    </row>
    <row r="320" spans="1:6" x14ac:dyDescent="0.25">
      <c r="A320" s="20"/>
      <c r="B320" s="20"/>
      <c r="F320" s="21"/>
    </row>
    <row r="321" spans="1:6" x14ac:dyDescent="0.25">
      <c r="A321" s="20"/>
      <c r="B321" s="20"/>
      <c r="F321" s="21"/>
    </row>
    <row r="322" spans="1:6" x14ac:dyDescent="0.25">
      <c r="A322" s="20"/>
      <c r="B322" s="20"/>
      <c r="F322" s="21"/>
    </row>
    <row r="323" spans="1:6" x14ac:dyDescent="0.25">
      <c r="A323" s="20"/>
      <c r="B323" s="20"/>
      <c r="F323" s="21"/>
    </row>
    <row r="324" spans="1:6" x14ac:dyDescent="0.25">
      <c r="A324" s="20"/>
      <c r="B324" s="20"/>
      <c r="F324" s="21"/>
    </row>
    <row r="325" spans="1:6" x14ac:dyDescent="0.25">
      <c r="A325" s="20"/>
      <c r="B325" s="20"/>
      <c r="F325" s="21"/>
    </row>
    <row r="326" spans="1:6" x14ac:dyDescent="0.25">
      <c r="A326" s="20"/>
      <c r="B326" s="20"/>
      <c r="F326" s="21"/>
    </row>
    <row r="327" spans="1:6" x14ac:dyDescent="0.25">
      <c r="A327" s="20"/>
      <c r="B327" s="20"/>
      <c r="F327" s="21"/>
    </row>
    <row r="328" spans="1:6" x14ac:dyDescent="0.25">
      <c r="A328" s="20"/>
      <c r="B328" s="20"/>
      <c r="F328" s="21"/>
    </row>
    <row r="329" spans="1:6" x14ac:dyDescent="0.25">
      <c r="A329" s="20"/>
      <c r="B329" s="20"/>
      <c r="F329" s="21"/>
    </row>
    <row r="330" spans="1:6" x14ac:dyDescent="0.25">
      <c r="A330" s="20"/>
      <c r="B330" s="20"/>
      <c r="F330" s="21"/>
    </row>
    <row r="331" spans="1:6" x14ac:dyDescent="0.25">
      <c r="A331" s="20"/>
      <c r="B331" s="20"/>
      <c r="F331" s="21"/>
    </row>
    <row r="332" spans="1:6" x14ac:dyDescent="0.25">
      <c r="A332" s="20"/>
      <c r="B332" s="20"/>
      <c r="F332" s="21"/>
    </row>
    <row r="333" spans="1:6" x14ac:dyDescent="0.25">
      <c r="A333" s="20"/>
      <c r="B333" s="20"/>
      <c r="F333" s="21"/>
    </row>
    <row r="334" spans="1:6" x14ac:dyDescent="0.25">
      <c r="A334" s="20"/>
      <c r="B334" s="20"/>
      <c r="F334" s="21"/>
    </row>
    <row r="335" spans="1:6" x14ac:dyDescent="0.25">
      <c r="A335" s="20"/>
      <c r="B335" s="20"/>
      <c r="F335" s="21"/>
    </row>
    <row r="336" spans="1:6" x14ac:dyDescent="0.25">
      <c r="A336" s="20"/>
      <c r="B336" s="20"/>
      <c r="F336" s="21"/>
    </row>
    <row r="337" spans="1:6" x14ac:dyDescent="0.25">
      <c r="A337" s="20"/>
      <c r="B337" s="20"/>
      <c r="F337" s="21"/>
    </row>
    <row r="338" spans="1:6" x14ac:dyDescent="0.25">
      <c r="A338" s="20"/>
      <c r="B338" s="20"/>
      <c r="F338" s="21"/>
    </row>
    <row r="339" spans="1:6" x14ac:dyDescent="0.25">
      <c r="A339" s="20"/>
      <c r="B339" s="20"/>
      <c r="F339" s="21"/>
    </row>
    <row r="340" spans="1:6" x14ac:dyDescent="0.25">
      <c r="A340" s="20"/>
      <c r="B340" s="20"/>
      <c r="F340" s="21"/>
    </row>
    <row r="341" spans="1:6" x14ac:dyDescent="0.25">
      <c r="A341" s="20"/>
      <c r="B341" s="20"/>
      <c r="F341" s="21"/>
    </row>
    <row r="342" spans="1:6" x14ac:dyDescent="0.25">
      <c r="A342" s="20"/>
      <c r="B342" s="20"/>
      <c r="F342" s="21"/>
    </row>
    <row r="343" spans="1:6" x14ac:dyDescent="0.25">
      <c r="A343" s="20"/>
      <c r="B343" s="20"/>
      <c r="F343" s="21"/>
    </row>
    <row r="344" spans="1:6" x14ac:dyDescent="0.25">
      <c r="A344" s="20"/>
      <c r="B344" s="20"/>
      <c r="F344" s="21"/>
    </row>
    <row r="345" spans="1:6" x14ac:dyDescent="0.25">
      <c r="A345" s="20"/>
      <c r="B345" s="20"/>
      <c r="F345" s="21"/>
    </row>
    <row r="346" spans="1:6" x14ac:dyDescent="0.25">
      <c r="A346" s="20"/>
      <c r="B346" s="20"/>
      <c r="F346" s="21"/>
    </row>
    <row r="347" spans="1:6" x14ac:dyDescent="0.25">
      <c r="A347" s="20"/>
      <c r="B347" s="20"/>
      <c r="F347" s="21"/>
    </row>
    <row r="348" spans="1:6" x14ac:dyDescent="0.25">
      <c r="A348" s="20"/>
      <c r="B348" s="20"/>
      <c r="F348" s="21"/>
    </row>
    <row r="349" spans="1:6" x14ac:dyDescent="0.25">
      <c r="A349" s="20"/>
      <c r="B349" s="20"/>
      <c r="F349" s="21"/>
    </row>
    <row r="350" spans="1:6" x14ac:dyDescent="0.25">
      <c r="A350" s="20"/>
      <c r="B350" s="20"/>
      <c r="F350" s="21"/>
    </row>
    <row r="351" spans="1:6" x14ac:dyDescent="0.25">
      <c r="A351" s="20"/>
      <c r="B351" s="20"/>
      <c r="F351" s="21"/>
    </row>
    <row r="352" spans="1:6" x14ac:dyDescent="0.25">
      <c r="A352" s="20"/>
      <c r="B352" s="20"/>
      <c r="F352" s="21"/>
    </row>
    <row r="353" spans="1:6" x14ac:dyDescent="0.25">
      <c r="A353" s="20"/>
      <c r="B353" s="20"/>
      <c r="F353" s="21"/>
    </row>
    <row r="354" spans="1:6" x14ac:dyDescent="0.25">
      <c r="A354" s="20"/>
      <c r="B354" s="20"/>
      <c r="F354" s="21"/>
    </row>
    <row r="355" spans="1:6" x14ac:dyDescent="0.25">
      <c r="A355" s="20"/>
      <c r="B355" s="20"/>
      <c r="F355" s="21"/>
    </row>
    <row r="356" spans="1:6" x14ac:dyDescent="0.25">
      <c r="A356" s="20"/>
      <c r="B356" s="20"/>
      <c r="F356" s="21"/>
    </row>
    <row r="357" spans="1:6" x14ac:dyDescent="0.25">
      <c r="A357" s="20"/>
      <c r="B357" s="20"/>
      <c r="F357" s="21"/>
    </row>
    <row r="358" spans="1:6" x14ac:dyDescent="0.25">
      <c r="A358" s="20"/>
      <c r="B358" s="20"/>
      <c r="F358" s="21"/>
    </row>
    <row r="359" spans="1:6" x14ac:dyDescent="0.25">
      <c r="A359" s="20"/>
      <c r="B359" s="20"/>
      <c r="F359" s="21"/>
    </row>
    <row r="360" spans="1:6" x14ac:dyDescent="0.25">
      <c r="A360" s="20"/>
      <c r="B360" s="20"/>
      <c r="F360" s="21"/>
    </row>
    <row r="361" spans="1:6" x14ac:dyDescent="0.25">
      <c r="A361" s="20"/>
      <c r="B361" s="20"/>
      <c r="F361" s="21"/>
    </row>
    <row r="362" spans="1:6" x14ac:dyDescent="0.25">
      <c r="A362" s="20"/>
      <c r="B362" s="20"/>
      <c r="F362" s="21"/>
    </row>
    <row r="363" spans="1:6" x14ac:dyDescent="0.25">
      <c r="A363" s="20"/>
      <c r="B363" s="20"/>
      <c r="F363" s="21"/>
    </row>
    <row r="364" spans="1:6" x14ac:dyDescent="0.25">
      <c r="A364" s="20"/>
      <c r="B364" s="20"/>
      <c r="F364" s="21"/>
    </row>
    <row r="365" spans="1:6" x14ac:dyDescent="0.25">
      <c r="A365" s="20"/>
      <c r="B365" s="20"/>
      <c r="F365" s="21"/>
    </row>
    <row r="366" spans="1:6" x14ac:dyDescent="0.25">
      <c r="A366" s="20"/>
      <c r="B366" s="20"/>
      <c r="F366" s="21"/>
    </row>
    <row r="367" spans="1:6" x14ac:dyDescent="0.25">
      <c r="A367" s="20"/>
      <c r="B367" s="20"/>
      <c r="F367" s="21"/>
    </row>
    <row r="368" spans="1:6" x14ac:dyDescent="0.25">
      <c r="A368" s="20"/>
      <c r="B368" s="20"/>
      <c r="F368" s="21"/>
    </row>
    <row r="369" spans="1:6" x14ac:dyDescent="0.25">
      <c r="A369" s="20"/>
      <c r="B369" s="20"/>
      <c r="F369" s="21"/>
    </row>
    <row r="370" spans="1:6" x14ac:dyDescent="0.25">
      <c r="A370" s="20"/>
      <c r="B370" s="20"/>
      <c r="F370" s="21"/>
    </row>
    <row r="371" spans="1:6" x14ac:dyDescent="0.25">
      <c r="A371" s="20"/>
      <c r="B371" s="20"/>
      <c r="F371" s="21"/>
    </row>
    <row r="372" spans="1:6" x14ac:dyDescent="0.25">
      <c r="A372" s="20"/>
      <c r="B372" s="20"/>
      <c r="F372" s="21"/>
    </row>
    <row r="373" spans="1:6" x14ac:dyDescent="0.25">
      <c r="A373" s="20"/>
      <c r="B373" s="20"/>
      <c r="F373" s="21"/>
    </row>
    <row r="374" spans="1:6" x14ac:dyDescent="0.25">
      <c r="A374" s="20"/>
      <c r="B374" s="20"/>
      <c r="F374" s="21"/>
    </row>
    <row r="375" spans="1:6" x14ac:dyDescent="0.25">
      <c r="A375" s="20"/>
      <c r="B375" s="20"/>
      <c r="F375" s="21"/>
    </row>
    <row r="376" spans="1:6" x14ac:dyDescent="0.25">
      <c r="A376" s="20"/>
      <c r="B376" s="20"/>
      <c r="F376" s="21"/>
    </row>
    <row r="377" spans="1:6" x14ac:dyDescent="0.25">
      <c r="A377" s="20"/>
      <c r="B377" s="20"/>
      <c r="F377" s="21"/>
    </row>
    <row r="378" spans="1:6" x14ac:dyDescent="0.25">
      <c r="A378" s="20"/>
      <c r="B378" s="20"/>
      <c r="F378" s="21"/>
    </row>
    <row r="379" spans="1:6" x14ac:dyDescent="0.25">
      <c r="A379" s="20"/>
      <c r="B379" s="20"/>
      <c r="F379" s="21"/>
    </row>
    <row r="380" spans="1:6" x14ac:dyDescent="0.25">
      <c r="A380" s="20"/>
      <c r="B380" s="20"/>
      <c r="F380" s="21"/>
    </row>
    <row r="381" spans="1:6" x14ac:dyDescent="0.25">
      <c r="A381" s="20"/>
      <c r="B381" s="20"/>
      <c r="F381" s="21"/>
    </row>
    <row r="382" spans="1:6" x14ac:dyDescent="0.25">
      <c r="A382" s="20"/>
      <c r="B382" s="20"/>
      <c r="F382" s="21"/>
    </row>
    <row r="383" spans="1:6" x14ac:dyDescent="0.25">
      <c r="A383" s="20"/>
      <c r="B383" s="20"/>
      <c r="F383" s="21"/>
    </row>
    <row r="384" spans="1:6" x14ac:dyDescent="0.25">
      <c r="A384" s="20"/>
      <c r="B384" s="20"/>
      <c r="F384" s="21"/>
    </row>
    <row r="385" spans="1:6" x14ac:dyDescent="0.25">
      <c r="A385" s="20"/>
      <c r="B385" s="20"/>
      <c r="F385" s="21"/>
    </row>
    <row r="386" spans="1:6" x14ac:dyDescent="0.25">
      <c r="A386" s="20"/>
      <c r="B386" s="20"/>
      <c r="F386" s="21"/>
    </row>
    <row r="387" spans="1:6" x14ac:dyDescent="0.25">
      <c r="A387" s="20"/>
      <c r="B387" s="20"/>
      <c r="F387" s="21"/>
    </row>
    <row r="388" spans="1:6" x14ac:dyDescent="0.25">
      <c r="A388" s="20"/>
      <c r="B388" s="20"/>
      <c r="F388" s="21"/>
    </row>
    <row r="389" spans="1:6" x14ac:dyDescent="0.25">
      <c r="A389" s="20"/>
      <c r="B389" s="20"/>
      <c r="F389" s="21"/>
    </row>
    <row r="390" spans="1:6" x14ac:dyDescent="0.25">
      <c r="A390" s="20"/>
      <c r="B390" s="20"/>
      <c r="F390" s="21"/>
    </row>
    <row r="391" spans="1:6" x14ac:dyDescent="0.25">
      <c r="A391" s="20"/>
      <c r="B391" s="20"/>
      <c r="F391" s="21"/>
    </row>
    <row r="392" spans="1:6" x14ac:dyDescent="0.25">
      <c r="A392" s="20"/>
      <c r="B392" s="20"/>
      <c r="F392" s="21"/>
    </row>
    <row r="393" spans="1:6" x14ac:dyDescent="0.25">
      <c r="A393" s="20"/>
      <c r="B393" s="20"/>
      <c r="F393" s="21"/>
    </row>
    <row r="394" spans="1:6" x14ac:dyDescent="0.25">
      <c r="A394" s="20"/>
      <c r="B394" s="20"/>
      <c r="F394" s="21"/>
    </row>
    <row r="395" spans="1:6" x14ac:dyDescent="0.25">
      <c r="A395" s="20"/>
      <c r="B395" s="20"/>
      <c r="F395" s="21"/>
    </row>
    <row r="396" spans="1:6" x14ac:dyDescent="0.25">
      <c r="A396" s="20"/>
      <c r="B396" s="20"/>
      <c r="F396" s="21"/>
    </row>
    <row r="397" spans="1:6" x14ac:dyDescent="0.25">
      <c r="A397" s="20"/>
      <c r="B397" s="20"/>
      <c r="F397" s="21"/>
    </row>
    <row r="398" spans="1:6" x14ac:dyDescent="0.25">
      <c r="A398" s="20"/>
      <c r="B398" s="20"/>
      <c r="F398" s="21"/>
    </row>
    <row r="399" spans="1:6" x14ac:dyDescent="0.25">
      <c r="A399" s="20"/>
      <c r="B399" s="20"/>
      <c r="F399" s="21"/>
    </row>
    <row r="400" spans="1:6" x14ac:dyDescent="0.25">
      <c r="A400" s="20"/>
      <c r="B400" s="20"/>
      <c r="F400" s="21"/>
    </row>
    <row r="401" spans="1:6" x14ac:dyDescent="0.25">
      <c r="A401" s="20"/>
      <c r="B401" s="20"/>
      <c r="F401" s="21"/>
    </row>
    <row r="402" spans="1:6" x14ac:dyDescent="0.25">
      <c r="A402" s="20"/>
      <c r="B402" s="20"/>
      <c r="F402" s="21"/>
    </row>
    <row r="403" spans="1:6" x14ac:dyDescent="0.25">
      <c r="A403" s="20"/>
      <c r="B403" s="20"/>
      <c r="F403" s="21"/>
    </row>
    <row r="404" spans="1:6" x14ac:dyDescent="0.25">
      <c r="A404" s="20"/>
      <c r="B404" s="20"/>
      <c r="F404" s="21"/>
    </row>
    <row r="405" spans="1:6" x14ac:dyDescent="0.25">
      <c r="A405" s="20"/>
      <c r="B405" s="20"/>
      <c r="F405" s="21"/>
    </row>
    <row r="406" spans="1:6" x14ac:dyDescent="0.25">
      <c r="A406" s="20"/>
      <c r="B406" s="20"/>
      <c r="F406" s="21"/>
    </row>
    <row r="407" spans="1:6" x14ac:dyDescent="0.25">
      <c r="A407" s="20"/>
      <c r="B407" s="20"/>
      <c r="F407" s="21"/>
    </row>
    <row r="408" spans="1:6" x14ac:dyDescent="0.25">
      <c r="A408" s="20"/>
      <c r="B408" s="20"/>
      <c r="F408" s="21"/>
    </row>
    <row r="409" spans="1:6" x14ac:dyDescent="0.25">
      <c r="A409" s="20"/>
      <c r="B409" s="20"/>
      <c r="F409" s="21"/>
    </row>
    <row r="410" spans="1:6" x14ac:dyDescent="0.25">
      <c r="A410" s="20"/>
      <c r="B410" s="20"/>
      <c r="F410" s="21"/>
    </row>
    <row r="411" spans="1:6" x14ac:dyDescent="0.25">
      <c r="A411" s="20"/>
      <c r="B411" s="20"/>
      <c r="F411" s="21"/>
    </row>
    <row r="412" spans="1:6" x14ac:dyDescent="0.25">
      <c r="A412" s="20"/>
      <c r="B412" s="20"/>
      <c r="F412" s="21"/>
    </row>
    <row r="413" spans="1:6" x14ac:dyDescent="0.25">
      <c r="A413" s="20"/>
      <c r="B413" s="20"/>
      <c r="F413" s="21"/>
    </row>
    <row r="414" spans="1:6" x14ac:dyDescent="0.25">
      <c r="A414" s="20"/>
      <c r="B414" s="20"/>
      <c r="F414" s="21"/>
    </row>
    <row r="415" spans="1:6" x14ac:dyDescent="0.25">
      <c r="A415" s="20"/>
      <c r="B415" s="20"/>
      <c r="F415" s="21"/>
    </row>
    <row r="416" spans="1:6" x14ac:dyDescent="0.25">
      <c r="A416" s="20"/>
      <c r="B416" s="20"/>
      <c r="F416" s="21"/>
    </row>
    <row r="417" spans="1:6" x14ac:dyDescent="0.25">
      <c r="A417" s="20"/>
      <c r="B417" s="20"/>
      <c r="F417" s="21"/>
    </row>
    <row r="418" spans="1:6" x14ac:dyDescent="0.25">
      <c r="A418" s="20"/>
      <c r="B418" s="20"/>
      <c r="F418" s="21"/>
    </row>
    <row r="419" spans="1:6" x14ac:dyDescent="0.25">
      <c r="A419" s="20"/>
      <c r="B419" s="20"/>
      <c r="F419" s="21"/>
    </row>
    <row r="420" spans="1:6" x14ac:dyDescent="0.25">
      <c r="A420" s="20"/>
      <c r="B420" s="20"/>
      <c r="F420" s="21"/>
    </row>
    <row r="421" spans="1:6" x14ac:dyDescent="0.25">
      <c r="A421" s="20"/>
      <c r="B421" s="20"/>
      <c r="F421" s="21"/>
    </row>
    <row r="422" spans="1:6" x14ac:dyDescent="0.25">
      <c r="A422" s="20"/>
      <c r="B422" s="20"/>
      <c r="F422" s="21"/>
    </row>
    <row r="423" spans="1:6" x14ac:dyDescent="0.25">
      <c r="A423" s="20"/>
      <c r="B423" s="20"/>
      <c r="F423" s="21"/>
    </row>
    <row r="424" spans="1:6" x14ac:dyDescent="0.25">
      <c r="A424" s="20"/>
      <c r="B424" s="20"/>
      <c r="F424" s="21"/>
    </row>
    <row r="425" spans="1:6" x14ac:dyDescent="0.25">
      <c r="A425" s="20"/>
      <c r="B425" s="20"/>
      <c r="F425" s="21"/>
    </row>
    <row r="426" spans="1:6" x14ac:dyDescent="0.25">
      <c r="A426" s="20"/>
      <c r="B426" s="20"/>
      <c r="F426" s="21"/>
    </row>
    <row r="427" spans="1:6" x14ac:dyDescent="0.25">
      <c r="A427" s="20"/>
      <c r="B427" s="20"/>
      <c r="F427" s="21"/>
    </row>
    <row r="428" spans="1:6" x14ac:dyDescent="0.25">
      <c r="A428" s="20"/>
      <c r="B428" s="20"/>
      <c r="F428" s="21"/>
    </row>
    <row r="429" spans="1:6" x14ac:dyDescent="0.25">
      <c r="A429" s="20"/>
      <c r="B429" s="20"/>
      <c r="F429" s="21"/>
    </row>
    <row r="430" spans="1:6" x14ac:dyDescent="0.25">
      <c r="A430" s="20"/>
      <c r="B430" s="20"/>
      <c r="F430" s="21"/>
    </row>
    <row r="431" spans="1:6" x14ac:dyDescent="0.25">
      <c r="A431" s="20"/>
      <c r="B431" s="20"/>
      <c r="F431" s="21"/>
    </row>
    <row r="432" spans="1:6" x14ac:dyDescent="0.25">
      <c r="A432" s="20"/>
      <c r="B432" s="20"/>
      <c r="F432" s="21"/>
    </row>
    <row r="433" spans="1:6" x14ac:dyDescent="0.25">
      <c r="A433" s="20"/>
      <c r="B433" s="20"/>
      <c r="F433" s="21"/>
    </row>
    <row r="434" spans="1:6" x14ac:dyDescent="0.25">
      <c r="A434" s="20"/>
      <c r="B434" s="20"/>
      <c r="F434" s="21"/>
    </row>
    <row r="435" spans="1:6" x14ac:dyDescent="0.25">
      <c r="A435" s="20"/>
      <c r="B435" s="20"/>
      <c r="F435" s="21"/>
    </row>
    <row r="436" spans="1:6" x14ac:dyDescent="0.25">
      <c r="A436" s="20"/>
      <c r="B436" s="20"/>
      <c r="F436" s="21"/>
    </row>
    <row r="437" spans="1:6" x14ac:dyDescent="0.25">
      <c r="A437" s="20"/>
      <c r="B437" s="20"/>
      <c r="F437" s="21"/>
    </row>
    <row r="438" spans="1:6" x14ac:dyDescent="0.25">
      <c r="A438" s="20"/>
      <c r="B438" s="20"/>
      <c r="F438" s="21"/>
    </row>
    <row r="439" spans="1:6" x14ac:dyDescent="0.25">
      <c r="A439" s="20"/>
      <c r="B439" s="20"/>
      <c r="F439" s="21"/>
    </row>
    <row r="440" spans="1:6" x14ac:dyDescent="0.25">
      <c r="A440" s="20"/>
      <c r="B440" s="20"/>
      <c r="F440" s="21"/>
    </row>
    <row r="441" spans="1:6" x14ac:dyDescent="0.25">
      <c r="A441" s="20"/>
      <c r="B441" s="20"/>
      <c r="F441" s="21"/>
    </row>
    <row r="442" spans="1:6" x14ac:dyDescent="0.25">
      <c r="A442" s="20"/>
      <c r="B442" s="20"/>
      <c r="F442" s="21"/>
    </row>
    <row r="443" spans="1:6" x14ac:dyDescent="0.25">
      <c r="A443" s="20"/>
      <c r="B443" s="20"/>
      <c r="F443" s="21"/>
    </row>
    <row r="444" spans="1:6" x14ac:dyDescent="0.25">
      <c r="A444" s="20"/>
      <c r="B444" s="20"/>
      <c r="F444" s="21"/>
    </row>
    <row r="445" spans="1:6" x14ac:dyDescent="0.25">
      <c r="A445" s="20"/>
      <c r="B445" s="20"/>
      <c r="F445" s="21"/>
    </row>
    <row r="446" spans="1:6" x14ac:dyDescent="0.25">
      <c r="A446" s="20"/>
      <c r="B446" s="20"/>
      <c r="F446" s="21"/>
    </row>
    <row r="447" spans="1:6" x14ac:dyDescent="0.25">
      <c r="A447" s="20"/>
      <c r="B447" s="20"/>
      <c r="F447" s="21"/>
    </row>
    <row r="448" spans="1:6" x14ac:dyDescent="0.25">
      <c r="A448" s="20"/>
      <c r="B448" s="20"/>
      <c r="F448" s="21"/>
    </row>
    <row r="449" spans="1:6" x14ac:dyDescent="0.25">
      <c r="A449" s="20"/>
      <c r="B449" s="20"/>
      <c r="F449" s="21"/>
    </row>
    <row r="450" spans="1:6" x14ac:dyDescent="0.25">
      <c r="A450" s="20"/>
      <c r="B450" s="20"/>
      <c r="F450" s="21"/>
    </row>
    <row r="451" spans="1:6" x14ac:dyDescent="0.25">
      <c r="A451" s="20"/>
      <c r="B451" s="20"/>
      <c r="F451" s="21"/>
    </row>
    <row r="452" spans="1:6" x14ac:dyDescent="0.25">
      <c r="A452" s="20"/>
      <c r="B452" s="20"/>
      <c r="F452" s="21"/>
    </row>
    <row r="453" spans="1:6" x14ac:dyDescent="0.25">
      <c r="A453" s="20"/>
      <c r="B453" s="20"/>
      <c r="F453" s="21"/>
    </row>
    <row r="454" spans="1:6" x14ac:dyDescent="0.25">
      <c r="A454" s="20"/>
      <c r="B454" s="20"/>
      <c r="F454" s="21"/>
    </row>
    <row r="455" spans="1:6" x14ac:dyDescent="0.25">
      <c r="A455" s="20"/>
      <c r="B455" s="20"/>
      <c r="F455" s="21"/>
    </row>
    <row r="456" spans="1:6" x14ac:dyDescent="0.25">
      <c r="A456" s="20"/>
      <c r="B456" s="20"/>
      <c r="F456" s="21"/>
    </row>
    <row r="457" spans="1:6" x14ac:dyDescent="0.25">
      <c r="A457" s="20"/>
      <c r="B457" s="20"/>
      <c r="F457" s="21"/>
    </row>
    <row r="458" spans="1:6" x14ac:dyDescent="0.25">
      <c r="A458" s="20"/>
      <c r="B458" s="20"/>
      <c r="F458" s="21"/>
    </row>
    <row r="459" spans="1:6" x14ac:dyDescent="0.25">
      <c r="A459" s="20"/>
      <c r="B459" s="20"/>
      <c r="F459" s="21"/>
    </row>
    <row r="460" spans="1:6" x14ac:dyDescent="0.25">
      <c r="A460" s="20"/>
      <c r="B460" s="20"/>
      <c r="F460" s="21"/>
    </row>
    <row r="461" spans="1:6" x14ac:dyDescent="0.25">
      <c r="A461" s="20"/>
      <c r="B461" s="20"/>
      <c r="F461" s="21"/>
    </row>
    <row r="462" spans="1:6" x14ac:dyDescent="0.25">
      <c r="A462" s="20"/>
      <c r="B462" s="20"/>
      <c r="F462" s="21"/>
    </row>
    <row r="463" spans="1:6" x14ac:dyDescent="0.25">
      <c r="A463" s="20"/>
      <c r="B463" s="20"/>
      <c r="F463" s="21"/>
    </row>
    <row r="464" spans="1:6" x14ac:dyDescent="0.25">
      <c r="A464" s="20"/>
      <c r="B464" s="20"/>
      <c r="F464" s="21"/>
    </row>
    <row r="465" spans="1:6" x14ac:dyDescent="0.25">
      <c r="A465" s="20"/>
      <c r="B465" s="20"/>
      <c r="F465" s="21"/>
    </row>
    <row r="466" spans="1:6" x14ac:dyDescent="0.25">
      <c r="A466" s="20"/>
      <c r="B466" s="20"/>
      <c r="F466" s="21"/>
    </row>
    <row r="467" spans="1:6" x14ac:dyDescent="0.25">
      <c r="A467" s="20"/>
      <c r="B467" s="20"/>
      <c r="F467" s="21"/>
    </row>
    <row r="468" spans="1:6" x14ac:dyDescent="0.25">
      <c r="A468" s="20"/>
      <c r="B468" s="20"/>
      <c r="F468" s="21"/>
    </row>
    <row r="469" spans="1:6" x14ac:dyDescent="0.25">
      <c r="A469" s="20"/>
      <c r="B469" s="20"/>
      <c r="F469" s="21"/>
    </row>
    <row r="470" spans="1:6" x14ac:dyDescent="0.25">
      <c r="A470" s="20"/>
      <c r="B470" s="20"/>
      <c r="F470" s="21"/>
    </row>
    <row r="471" spans="1:6" x14ac:dyDescent="0.25">
      <c r="A471" s="20"/>
      <c r="B471" s="20"/>
      <c r="F471" s="21"/>
    </row>
    <row r="472" spans="1:6" x14ac:dyDescent="0.25">
      <c r="A472" s="20"/>
      <c r="B472" s="20"/>
      <c r="F472" s="21"/>
    </row>
    <row r="473" spans="1:6" x14ac:dyDescent="0.25">
      <c r="A473" s="20"/>
      <c r="B473" s="20"/>
      <c r="F473" s="21"/>
    </row>
    <row r="474" spans="1:6" x14ac:dyDescent="0.25">
      <c r="A474" s="20"/>
      <c r="B474" s="20"/>
      <c r="F474" s="21"/>
    </row>
    <row r="475" spans="1:6" x14ac:dyDescent="0.25">
      <c r="A475" s="20"/>
      <c r="B475" s="20"/>
      <c r="F475" s="21"/>
    </row>
    <row r="476" spans="1:6" x14ac:dyDescent="0.25">
      <c r="A476" s="20"/>
      <c r="B476" s="20"/>
      <c r="F476" s="21"/>
    </row>
    <row r="477" spans="1:6" x14ac:dyDescent="0.25">
      <c r="A477" s="20"/>
      <c r="B477" s="20"/>
      <c r="F477" s="21"/>
    </row>
    <row r="478" spans="1:6" x14ac:dyDescent="0.25">
      <c r="A478" s="20"/>
      <c r="B478" s="20"/>
      <c r="F478" s="21"/>
    </row>
    <row r="479" spans="1:6" x14ac:dyDescent="0.25">
      <c r="A479" s="20"/>
      <c r="B479" s="20"/>
      <c r="F479" s="21"/>
    </row>
    <row r="480" spans="1:6" x14ac:dyDescent="0.25">
      <c r="A480" s="20"/>
      <c r="B480" s="20"/>
      <c r="F480" s="21"/>
    </row>
    <row r="481" spans="1:6" x14ac:dyDescent="0.25">
      <c r="A481" s="20"/>
      <c r="B481" s="20"/>
      <c r="F481" s="21"/>
    </row>
    <row r="482" spans="1:6" x14ac:dyDescent="0.25">
      <c r="A482" s="20"/>
      <c r="B482" s="20"/>
      <c r="F482" s="21"/>
    </row>
    <row r="483" spans="1:6" x14ac:dyDescent="0.25">
      <c r="A483" s="20"/>
      <c r="B483" s="20"/>
      <c r="F483" s="21"/>
    </row>
    <row r="484" spans="1:6" x14ac:dyDescent="0.25">
      <c r="A484" s="20"/>
      <c r="B484" s="20"/>
      <c r="F484" s="21"/>
    </row>
    <row r="485" spans="1:6" x14ac:dyDescent="0.25">
      <c r="A485" s="20"/>
      <c r="B485" s="20"/>
      <c r="F485" s="21"/>
    </row>
    <row r="486" spans="1:6" x14ac:dyDescent="0.25">
      <c r="A486" s="20"/>
      <c r="B486" s="20"/>
      <c r="F486" s="21"/>
    </row>
    <row r="487" spans="1:6" x14ac:dyDescent="0.25">
      <c r="A487" s="20"/>
      <c r="B487" s="20"/>
      <c r="F487" s="21"/>
    </row>
    <row r="488" spans="1:6" x14ac:dyDescent="0.25">
      <c r="A488" s="20"/>
      <c r="B488" s="20"/>
      <c r="F488" s="21"/>
    </row>
    <row r="489" spans="1:6" x14ac:dyDescent="0.25">
      <c r="A489" s="20"/>
      <c r="B489" s="20"/>
      <c r="F489" s="21"/>
    </row>
    <row r="490" spans="1:6" x14ac:dyDescent="0.25">
      <c r="A490" s="20"/>
      <c r="B490" s="20"/>
      <c r="F490" s="21"/>
    </row>
    <row r="491" spans="1:6" x14ac:dyDescent="0.25">
      <c r="A491" s="20"/>
      <c r="B491" s="20"/>
      <c r="F491" s="21"/>
    </row>
    <row r="492" spans="1:6" x14ac:dyDescent="0.25">
      <c r="A492" s="20"/>
      <c r="B492" s="20"/>
      <c r="F492" s="21"/>
    </row>
    <row r="493" spans="1:6" x14ac:dyDescent="0.25">
      <c r="A493" s="20"/>
      <c r="B493" s="20"/>
      <c r="F493" s="21"/>
    </row>
    <row r="494" spans="1:6" x14ac:dyDescent="0.25">
      <c r="A494" s="20"/>
      <c r="B494" s="20"/>
      <c r="F494" s="21"/>
    </row>
    <row r="495" spans="1:6" x14ac:dyDescent="0.25">
      <c r="A495" s="20"/>
      <c r="B495" s="20"/>
      <c r="F495" s="21"/>
    </row>
    <row r="496" spans="1:6" x14ac:dyDescent="0.25">
      <c r="A496" s="20"/>
      <c r="B496" s="20"/>
      <c r="F496" s="21"/>
    </row>
    <row r="497" spans="1:6" x14ac:dyDescent="0.25">
      <c r="A497" s="20"/>
      <c r="B497" s="20"/>
      <c r="F497" s="21"/>
    </row>
    <row r="498" spans="1:6" x14ac:dyDescent="0.25">
      <c r="A498" s="20"/>
      <c r="B498" s="20"/>
      <c r="F498" s="21"/>
    </row>
    <row r="499" spans="1:6" x14ac:dyDescent="0.25">
      <c r="A499" s="20"/>
      <c r="B499" s="20"/>
      <c r="F499" s="21"/>
    </row>
    <row r="500" spans="1:6" x14ac:dyDescent="0.25">
      <c r="A500" s="20"/>
      <c r="B500" s="20"/>
      <c r="F500" s="21"/>
    </row>
    <row r="501" spans="1:6" x14ac:dyDescent="0.25">
      <c r="A501" s="20"/>
      <c r="B501" s="20"/>
      <c r="F501" s="21"/>
    </row>
    <row r="502" spans="1:6" x14ac:dyDescent="0.25">
      <c r="A502" s="20"/>
      <c r="B502" s="20"/>
      <c r="F502" s="21"/>
    </row>
    <row r="503" spans="1:6" x14ac:dyDescent="0.25">
      <c r="A503" s="20"/>
      <c r="B503" s="20"/>
      <c r="F503" s="21"/>
    </row>
    <row r="504" spans="1:6" x14ac:dyDescent="0.25">
      <c r="A504" s="20"/>
      <c r="B504" s="20"/>
      <c r="F504" s="21"/>
    </row>
    <row r="505" spans="1:6" x14ac:dyDescent="0.25">
      <c r="A505" s="20"/>
      <c r="B505" s="20"/>
      <c r="F505" s="21"/>
    </row>
    <row r="506" spans="1:6" x14ac:dyDescent="0.25">
      <c r="A506" s="20"/>
      <c r="B506" s="20"/>
      <c r="F506" s="21"/>
    </row>
    <row r="507" spans="1:6" x14ac:dyDescent="0.25">
      <c r="A507" s="20"/>
      <c r="B507" s="20"/>
      <c r="F507" s="21"/>
    </row>
    <row r="508" spans="1:6" x14ac:dyDescent="0.25">
      <c r="A508" s="20"/>
      <c r="B508" s="20"/>
      <c r="F508" s="21"/>
    </row>
    <row r="509" spans="1:6" x14ac:dyDescent="0.25">
      <c r="A509" s="20"/>
      <c r="B509" s="20"/>
      <c r="F509" s="21"/>
    </row>
    <row r="510" spans="1:6" x14ac:dyDescent="0.25">
      <c r="A510" s="20"/>
      <c r="B510" s="20"/>
      <c r="F510" s="21"/>
    </row>
    <row r="511" spans="1:6" x14ac:dyDescent="0.25">
      <c r="A511" s="20"/>
      <c r="B511" s="20"/>
      <c r="F511" s="21"/>
    </row>
    <row r="512" spans="1:6" x14ac:dyDescent="0.25">
      <c r="A512" s="20"/>
      <c r="B512" s="20"/>
      <c r="F512" s="21"/>
    </row>
    <row r="513" spans="1:6" x14ac:dyDescent="0.25">
      <c r="A513" s="20"/>
      <c r="B513" s="20"/>
      <c r="F513" s="21"/>
    </row>
    <row r="514" spans="1:6" x14ac:dyDescent="0.25">
      <c r="A514" s="20"/>
      <c r="B514" s="20"/>
      <c r="F514" s="21"/>
    </row>
    <row r="515" spans="1:6" x14ac:dyDescent="0.25">
      <c r="A515" s="20"/>
      <c r="B515" s="20"/>
      <c r="F515" s="21"/>
    </row>
    <row r="516" spans="1:6" x14ac:dyDescent="0.25">
      <c r="A516" s="20"/>
      <c r="B516" s="20"/>
      <c r="F516" s="21"/>
    </row>
    <row r="517" spans="1:6" x14ac:dyDescent="0.25">
      <c r="A517" s="20"/>
      <c r="B517" s="20"/>
      <c r="F517" s="21"/>
    </row>
    <row r="518" spans="1:6" x14ac:dyDescent="0.25">
      <c r="A518" s="20"/>
      <c r="B518" s="20"/>
      <c r="F518" s="21"/>
    </row>
    <row r="519" spans="1:6" x14ac:dyDescent="0.25">
      <c r="A519" s="20"/>
      <c r="B519" s="20"/>
      <c r="F519" s="21"/>
    </row>
    <row r="520" spans="1:6" x14ac:dyDescent="0.25">
      <c r="A520" s="20"/>
      <c r="B520" s="20"/>
      <c r="F520" s="21"/>
    </row>
    <row r="521" spans="1:6" x14ac:dyDescent="0.25">
      <c r="A521" s="20"/>
      <c r="B521" s="20"/>
      <c r="F521" s="21"/>
    </row>
    <row r="522" spans="1:6" x14ac:dyDescent="0.25">
      <c r="A522" s="20"/>
      <c r="B522" s="20"/>
      <c r="F522" s="21"/>
    </row>
    <row r="523" spans="1:6" x14ac:dyDescent="0.25">
      <c r="A523" s="20"/>
      <c r="B523" s="20"/>
      <c r="F523" s="21"/>
    </row>
    <row r="524" spans="1:6" x14ac:dyDescent="0.25">
      <c r="A524" s="20"/>
      <c r="B524" s="20"/>
      <c r="F524" s="21"/>
    </row>
    <row r="525" spans="1:6" x14ac:dyDescent="0.25">
      <c r="A525" s="20"/>
      <c r="B525" s="20"/>
      <c r="F525" s="21"/>
    </row>
    <row r="526" spans="1:6" x14ac:dyDescent="0.25">
      <c r="A526" s="20"/>
      <c r="B526" s="20"/>
      <c r="F526" s="21"/>
    </row>
    <row r="527" spans="1:6" x14ac:dyDescent="0.25">
      <c r="A527" s="20"/>
      <c r="B527" s="20"/>
      <c r="F527" s="21"/>
    </row>
    <row r="528" spans="1:6" x14ac:dyDescent="0.25">
      <c r="A528" s="20"/>
      <c r="B528" s="20"/>
      <c r="F528" s="21"/>
    </row>
    <row r="529" spans="1:6" x14ac:dyDescent="0.25">
      <c r="A529" s="20"/>
      <c r="B529" s="20"/>
      <c r="F529" s="21"/>
    </row>
    <row r="530" spans="1:6" x14ac:dyDescent="0.25">
      <c r="A530" s="20"/>
      <c r="B530" s="20"/>
      <c r="F530" s="21"/>
    </row>
    <row r="531" spans="1:6" x14ac:dyDescent="0.25">
      <c r="A531" s="20"/>
      <c r="B531" s="20"/>
      <c r="F531" s="21"/>
    </row>
    <row r="532" spans="1:6" x14ac:dyDescent="0.25">
      <c r="A532" s="20"/>
      <c r="B532" s="20"/>
      <c r="F532" s="21"/>
    </row>
    <row r="533" spans="1:6" x14ac:dyDescent="0.25">
      <c r="A533" s="20"/>
      <c r="B533" s="20"/>
      <c r="F533" s="21"/>
    </row>
    <row r="534" spans="1:6" x14ac:dyDescent="0.25">
      <c r="A534" s="20"/>
      <c r="B534" s="20"/>
      <c r="F534" s="21"/>
    </row>
    <row r="535" spans="1:6" x14ac:dyDescent="0.25">
      <c r="A535" s="20"/>
      <c r="B535" s="20"/>
      <c r="F535" s="21"/>
    </row>
    <row r="536" spans="1:6" x14ac:dyDescent="0.25">
      <c r="A536" s="20"/>
      <c r="B536" s="20"/>
      <c r="F536" s="21"/>
    </row>
    <row r="537" spans="1:6" x14ac:dyDescent="0.25">
      <c r="A537" s="20"/>
      <c r="B537" s="20"/>
      <c r="F537" s="21"/>
    </row>
    <row r="538" spans="1:6" x14ac:dyDescent="0.25">
      <c r="A538" s="20"/>
      <c r="B538" s="20"/>
      <c r="F538" s="21"/>
    </row>
    <row r="539" spans="1:6" x14ac:dyDescent="0.25">
      <c r="A539" s="20"/>
      <c r="B539" s="20"/>
      <c r="F539" s="21"/>
    </row>
    <row r="540" spans="1:6" x14ac:dyDescent="0.25">
      <c r="A540" s="20"/>
      <c r="B540" s="20"/>
      <c r="F540" s="21"/>
    </row>
    <row r="541" spans="1:6" x14ac:dyDescent="0.25">
      <c r="A541" s="20"/>
      <c r="B541" s="20"/>
      <c r="F541" s="21"/>
    </row>
    <row r="542" spans="1:6" x14ac:dyDescent="0.25">
      <c r="A542" s="20"/>
      <c r="B542" s="20"/>
      <c r="F542" s="21"/>
    </row>
    <row r="543" spans="1:6" x14ac:dyDescent="0.25">
      <c r="A543" s="20"/>
      <c r="B543" s="20"/>
      <c r="F543" s="21"/>
    </row>
    <row r="544" spans="1:6" x14ac:dyDescent="0.25">
      <c r="A544" s="20"/>
      <c r="B544" s="20"/>
      <c r="F544" s="21"/>
    </row>
    <row r="545" spans="1:6" x14ac:dyDescent="0.25">
      <c r="A545" s="20"/>
      <c r="B545" s="20"/>
      <c r="F545" s="21"/>
    </row>
    <row r="546" spans="1:6" x14ac:dyDescent="0.25">
      <c r="A546" s="20"/>
      <c r="B546" s="20"/>
      <c r="F546" s="21"/>
    </row>
    <row r="547" spans="1:6" x14ac:dyDescent="0.25">
      <c r="A547" s="20"/>
      <c r="B547" s="20"/>
      <c r="F547" s="21"/>
    </row>
    <row r="548" spans="1:6" x14ac:dyDescent="0.25">
      <c r="A548" s="20"/>
      <c r="B548" s="20"/>
      <c r="F548" s="21"/>
    </row>
    <row r="549" spans="1:6" x14ac:dyDescent="0.25">
      <c r="A549" s="20"/>
      <c r="B549" s="20"/>
      <c r="F549" s="21"/>
    </row>
    <row r="550" spans="1:6" x14ac:dyDescent="0.25">
      <c r="A550" s="20"/>
      <c r="B550" s="20"/>
      <c r="F550" s="21"/>
    </row>
    <row r="551" spans="1:6" x14ac:dyDescent="0.25">
      <c r="A551" s="20"/>
      <c r="B551" s="20"/>
      <c r="F551" s="21"/>
    </row>
    <row r="552" spans="1:6" x14ac:dyDescent="0.25">
      <c r="A552" s="20"/>
      <c r="B552" s="20"/>
      <c r="F552" s="21"/>
    </row>
    <row r="553" spans="1:6" x14ac:dyDescent="0.25">
      <c r="A553" s="20"/>
      <c r="B553" s="20"/>
      <c r="F553" s="21"/>
    </row>
    <row r="554" spans="1:6" x14ac:dyDescent="0.25">
      <c r="A554" s="20"/>
      <c r="B554" s="20"/>
      <c r="F554" s="21"/>
    </row>
    <row r="555" spans="1:6" x14ac:dyDescent="0.25">
      <c r="A555" s="20"/>
      <c r="B555" s="20"/>
      <c r="F555" s="21"/>
    </row>
    <row r="556" spans="1:6" x14ac:dyDescent="0.25">
      <c r="A556" s="20"/>
      <c r="B556" s="20"/>
      <c r="F556" s="21"/>
    </row>
    <row r="557" spans="1:6" x14ac:dyDescent="0.25">
      <c r="A557" s="20"/>
      <c r="B557" s="20"/>
      <c r="F557" s="21"/>
    </row>
    <row r="558" spans="1:6" x14ac:dyDescent="0.25">
      <c r="A558" s="20"/>
      <c r="B558" s="20"/>
      <c r="F558" s="21"/>
    </row>
    <row r="559" spans="1:6" x14ac:dyDescent="0.25">
      <c r="A559" s="20"/>
      <c r="B559" s="20"/>
      <c r="F559" s="21"/>
    </row>
    <row r="560" spans="1:6" x14ac:dyDescent="0.25">
      <c r="A560" s="20"/>
      <c r="B560" s="20"/>
      <c r="F560" s="21"/>
    </row>
    <row r="561" spans="1:6" x14ac:dyDescent="0.25">
      <c r="A561" s="20"/>
      <c r="B561" s="20"/>
      <c r="F561" s="21"/>
    </row>
    <row r="562" spans="1:6" x14ac:dyDescent="0.25">
      <c r="A562" s="20"/>
      <c r="B562" s="20"/>
      <c r="F562" s="21"/>
    </row>
    <row r="563" spans="1:6" x14ac:dyDescent="0.25">
      <c r="A563" s="20"/>
      <c r="B563" s="20"/>
      <c r="F563" s="21"/>
    </row>
    <row r="564" spans="1:6" x14ac:dyDescent="0.25">
      <c r="A564" s="20"/>
      <c r="B564" s="20"/>
      <c r="F564" s="21"/>
    </row>
    <row r="565" spans="1:6" x14ac:dyDescent="0.25">
      <c r="A565" s="20"/>
      <c r="B565" s="20"/>
      <c r="F565" s="21"/>
    </row>
    <row r="566" spans="1:6" x14ac:dyDescent="0.25">
      <c r="A566" s="20"/>
      <c r="B566" s="20"/>
      <c r="F566" s="21"/>
    </row>
    <row r="567" spans="1:6" x14ac:dyDescent="0.25">
      <c r="A567" s="20"/>
      <c r="B567" s="20"/>
      <c r="F567" s="21"/>
    </row>
    <row r="568" spans="1:6" x14ac:dyDescent="0.25">
      <c r="A568" s="20"/>
      <c r="B568" s="20"/>
      <c r="F568" s="21"/>
    </row>
    <row r="569" spans="1:6" x14ac:dyDescent="0.25">
      <c r="A569" s="20"/>
      <c r="B569" s="20"/>
      <c r="F569" s="21"/>
    </row>
    <row r="570" spans="1:6" x14ac:dyDescent="0.25">
      <c r="A570" s="20"/>
      <c r="B570" s="20"/>
      <c r="F570" s="21"/>
    </row>
    <row r="571" spans="1:6" x14ac:dyDescent="0.25">
      <c r="A571" s="20"/>
      <c r="B571" s="20"/>
      <c r="F571" s="21"/>
    </row>
    <row r="572" spans="1:6" x14ac:dyDescent="0.25">
      <c r="A572" s="20"/>
      <c r="B572" s="20"/>
      <c r="F572" s="21"/>
    </row>
    <row r="573" spans="1:6" x14ac:dyDescent="0.25">
      <c r="A573" s="20"/>
      <c r="B573" s="20"/>
      <c r="F573" s="21"/>
    </row>
    <row r="574" spans="1:6" x14ac:dyDescent="0.25">
      <c r="A574" s="20"/>
      <c r="B574" s="20"/>
      <c r="F574" s="21"/>
    </row>
    <row r="575" spans="1:6" x14ac:dyDescent="0.25">
      <c r="A575" s="20"/>
      <c r="B575" s="20"/>
      <c r="F575" s="21"/>
    </row>
    <row r="576" spans="1:6" x14ac:dyDescent="0.25">
      <c r="A576" s="20"/>
      <c r="B576" s="20"/>
      <c r="F576" s="21"/>
    </row>
    <row r="577" spans="1:6" x14ac:dyDescent="0.25">
      <c r="A577" s="20"/>
      <c r="B577" s="20"/>
      <c r="F577" s="21"/>
    </row>
    <row r="578" spans="1:6" x14ac:dyDescent="0.25">
      <c r="A578" s="20"/>
      <c r="B578" s="20"/>
      <c r="F578" s="21"/>
    </row>
    <row r="579" spans="1:6" x14ac:dyDescent="0.25">
      <c r="A579" s="20"/>
      <c r="B579" s="20"/>
      <c r="F579" s="21"/>
    </row>
    <row r="580" spans="1:6" x14ac:dyDescent="0.25">
      <c r="A580" s="20"/>
      <c r="B580" s="20"/>
      <c r="F580" s="21"/>
    </row>
    <row r="581" spans="1:6" x14ac:dyDescent="0.25">
      <c r="A581" s="20"/>
      <c r="B581" s="20"/>
      <c r="F581" s="21"/>
    </row>
    <row r="582" spans="1:6" x14ac:dyDescent="0.25">
      <c r="A582" s="20"/>
      <c r="B582" s="20"/>
      <c r="F582" s="21"/>
    </row>
    <row r="583" spans="1:6" x14ac:dyDescent="0.25">
      <c r="A583" s="20"/>
      <c r="B583" s="20"/>
      <c r="F583" s="21"/>
    </row>
    <row r="584" spans="1:6" x14ac:dyDescent="0.25">
      <c r="A584" s="20"/>
      <c r="B584" s="20"/>
      <c r="F584" s="21"/>
    </row>
    <row r="585" spans="1:6" x14ac:dyDescent="0.25">
      <c r="A585" s="20"/>
      <c r="B585" s="20"/>
      <c r="F585" s="21"/>
    </row>
    <row r="586" spans="1:6" x14ac:dyDescent="0.25">
      <c r="A586" s="20"/>
      <c r="B586" s="20"/>
      <c r="F586" s="21"/>
    </row>
    <row r="587" spans="1:6" x14ac:dyDescent="0.25">
      <c r="A587" s="20"/>
      <c r="B587" s="20"/>
      <c r="F587" s="21"/>
    </row>
    <row r="588" spans="1:6" x14ac:dyDescent="0.25">
      <c r="A588" s="20"/>
      <c r="B588" s="20"/>
      <c r="F588" s="21"/>
    </row>
    <row r="589" spans="1:6" x14ac:dyDescent="0.25">
      <c r="A589" s="20"/>
      <c r="B589" s="20"/>
      <c r="F589" s="21"/>
    </row>
    <row r="590" spans="1:6" x14ac:dyDescent="0.25">
      <c r="A590" s="20"/>
      <c r="B590" s="20"/>
      <c r="F590" s="21"/>
    </row>
    <row r="591" spans="1:6" x14ac:dyDescent="0.25">
      <c r="A591" s="20"/>
      <c r="B591" s="20"/>
      <c r="F591" s="21"/>
    </row>
    <row r="592" spans="1:6" x14ac:dyDescent="0.25">
      <c r="A592" s="20"/>
      <c r="B592" s="20"/>
      <c r="F592" s="21"/>
    </row>
    <row r="593" spans="1:6" x14ac:dyDescent="0.25">
      <c r="A593" s="20"/>
      <c r="B593" s="20"/>
      <c r="F593" s="21"/>
    </row>
    <row r="594" spans="1:6" x14ac:dyDescent="0.25">
      <c r="A594" s="20"/>
      <c r="B594" s="20"/>
      <c r="F594" s="21"/>
    </row>
    <row r="595" spans="1:6" x14ac:dyDescent="0.25">
      <c r="A595" s="20"/>
      <c r="B595" s="20"/>
      <c r="F595" s="21"/>
    </row>
    <row r="596" spans="1:6" x14ac:dyDescent="0.25">
      <c r="A596" s="20"/>
      <c r="B596" s="20"/>
      <c r="F596" s="21"/>
    </row>
    <row r="597" spans="1:6" x14ac:dyDescent="0.25">
      <c r="A597" s="20"/>
      <c r="B597" s="20"/>
      <c r="F597" s="21"/>
    </row>
    <row r="598" spans="1:6" x14ac:dyDescent="0.25">
      <c r="A598" s="20"/>
      <c r="B598" s="20"/>
      <c r="F598" s="21"/>
    </row>
    <row r="599" spans="1:6" x14ac:dyDescent="0.25">
      <c r="A599" s="20"/>
      <c r="B599" s="20"/>
      <c r="F599" s="21"/>
    </row>
    <row r="600" spans="1:6" x14ac:dyDescent="0.25">
      <c r="A600" s="20"/>
      <c r="B600" s="20"/>
      <c r="F600" s="21"/>
    </row>
    <row r="601" spans="1:6" x14ac:dyDescent="0.25">
      <c r="A601" s="20"/>
      <c r="B601" s="20"/>
      <c r="F601" s="21"/>
    </row>
    <row r="602" spans="1:6" x14ac:dyDescent="0.25">
      <c r="A602" s="20"/>
      <c r="B602" s="20"/>
      <c r="F602" s="21"/>
    </row>
    <row r="603" spans="1:6" x14ac:dyDescent="0.25">
      <c r="A603" s="20"/>
      <c r="B603" s="20"/>
      <c r="F603" s="21"/>
    </row>
    <row r="604" spans="1:6" x14ac:dyDescent="0.25">
      <c r="A604" s="20"/>
      <c r="B604" s="20"/>
      <c r="F604" s="21"/>
    </row>
    <row r="605" spans="1:6" x14ac:dyDescent="0.25">
      <c r="A605" s="20"/>
      <c r="B605" s="20"/>
      <c r="F605" s="21"/>
    </row>
    <row r="606" spans="1:6" x14ac:dyDescent="0.25">
      <c r="A606" s="20"/>
      <c r="B606" s="20"/>
      <c r="F606" s="21"/>
    </row>
    <row r="607" spans="1:6" x14ac:dyDescent="0.25">
      <c r="A607" s="20"/>
      <c r="B607" s="20"/>
      <c r="F607" s="21"/>
    </row>
    <row r="608" spans="1:6" x14ac:dyDescent="0.25">
      <c r="A608" s="20"/>
      <c r="B608" s="20"/>
      <c r="F608" s="21"/>
    </row>
    <row r="609" spans="1:6" x14ac:dyDescent="0.25">
      <c r="A609" s="20"/>
      <c r="B609" s="20"/>
      <c r="F609" s="21"/>
    </row>
    <row r="610" spans="1:6" x14ac:dyDescent="0.25">
      <c r="A610" s="20"/>
      <c r="B610" s="20"/>
      <c r="F610" s="21"/>
    </row>
    <row r="611" spans="1:6" x14ac:dyDescent="0.25">
      <c r="A611" s="20"/>
      <c r="B611" s="20"/>
      <c r="F611" s="21"/>
    </row>
    <row r="612" spans="1:6" x14ac:dyDescent="0.25">
      <c r="A612" s="20"/>
      <c r="B612" s="20"/>
      <c r="F612" s="21"/>
    </row>
    <row r="613" spans="1:6" x14ac:dyDescent="0.25">
      <c r="A613" s="20"/>
      <c r="B613" s="20"/>
      <c r="F613" s="21"/>
    </row>
    <row r="614" spans="1:6" x14ac:dyDescent="0.25">
      <c r="A614" s="20"/>
      <c r="B614" s="20"/>
      <c r="F614" s="21"/>
    </row>
    <row r="615" spans="1:6" x14ac:dyDescent="0.25">
      <c r="A615" s="20"/>
      <c r="B615" s="20"/>
      <c r="F615" s="21"/>
    </row>
    <row r="616" spans="1:6" x14ac:dyDescent="0.25">
      <c r="A616" s="20"/>
      <c r="B616" s="20"/>
      <c r="F616" s="21"/>
    </row>
    <row r="617" spans="1:6" x14ac:dyDescent="0.25">
      <c r="A617" s="20"/>
      <c r="B617" s="20"/>
      <c r="F617" s="21"/>
    </row>
    <row r="618" spans="1:6" x14ac:dyDescent="0.25">
      <c r="A618" s="20"/>
      <c r="B618" s="20"/>
      <c r="F618" s="21"/>
    </row>
    <row r="619" spans="1:6" x14ac:dyDescent="0.25">
      <c r="A619" s="20"/>
      <c r="B619" s="20"/>
      <c r="F619" s="21"/>
    </row>
    <row r="620" spans="1:6" x14ac:dyDescent="0.25">
      <c r="A620" s="20"/>
      <c r="B620" s="20"/>
      <c r="F620" s="21"/>
    </row>
    <row r="621" spans="1:6" x14ac:dyDescent="0.25">
      <c r="A621" s="20"/>
      <c r="B621" s="20"/>
      <c r="F621" s="21"/>
    </row>
    <row r="622" spans="1:6" x14ac:dyDescent="0.25">
      <c r="A622" s="20"/>
      <c r="B622" s="20"/>
      <c r="F622" s="21"/>
    </row>
    <row r="623" spans="1:6" x14ac:dyDescent="0.25">
      <c r="A623" s="20"/>
      <c r="B623" s="20"/>
      <c r="F623" s="21"/>
    </row>
    <row r="624" spans="1:6" x14ac:dyDescent="0.25">
      <c r="A624" s="20"/>
      <c r="B624" s="20"/>
      <c r="F624" s="21"/>
    </row>
    <row r="625" spans="1:6" x14ac:dyDescent="0.25">
      <c r="A625" s="20"/>
      <c r="B625" s="20"/>
      <c r="F625" s="21"/>
    </row>
    <row r="626" spans="1:6" x14ac:dyDescent="0.25">
      <c r="A626" s="20"/>
      <c r="B626" s="20"/>
      <c r="F626" s="21"/>
    </row>
    <row r="627" spans="1:6" x14ac:dyDescent="0.25">
      <c r="A627" s="20"/>
      <c r="B627" s="20"/>
      <c r="F627" s="21"/>
    </row>
    <row r="628" spans="1:6" x14ac:dyDescent="0.25">
      <c r="A628" s="20"/>
      <c r="B628" s="20"/>
      <c r="F628" s="21"/>
    </row>
    <row r="629" spans="1:6" x14ac:dyDescent="0.25">
      <c r="A629" s="20"/>
      <c r="B629" s="20"/>
      <c r="F629" s="21"/>
    </row>
    <row r="630" spans="1:6" x14ac:dyDescent="0.25">
      <c r="A630" s="20"/>
      <c r="B630" s="20"/>
      <c r="F630" s="21"/>
    </row>
    <row r="631" spans="1:6" x14ac:dyDescent="0.25">
      <c r="A631" s="20"/>
      <c r="B631" s="20"/>
      <c r="F631" s="21"/>
    </row>
    <row r="632" spans="1:6" x14ac:dyDescent="0.25">
      <c r="A632" s="20"/>
      <c r="B632" s="20"/>
      <c r="F632" s="21"/>
    </row>
    <row r="633" spans="1:6" x14ac:dyDescent="0.25">
      <c r="A633" s="20"/>
      <c r="B633" s="20"/>
      <c r="F633" s="21"/>
    </row>
    <row r="634" spans="1:6" x14ac:dyDescent="0.25">
      <c r="A634" s="20"/>
      <c r="B634" s="20"/>
      <c r="F634" s="21"/>
    </row>
    <row r="635" spans="1:6" x14ac:dyDescent="0.25">
      <c r="A635" s="20"/>
      <c r="B635" s="20"/>
      <c r="F635" s="21"/>
    </row>
    <row r="636" spans="1:6" x14ac:dyDescent="0.25">
      <c r="A636" s="20"/>
      <c r="B636" s="20"/>
      <c r="F636" s="21"/>
    </row>
    <row r="637" spans="1:6" x14ac:dyDescent="0.25">
      <c r="A637" s="20"/>
      <c r="B637" s="20"/>
      <c r="F637" s="21"/>
    </row>
    <row r="638" spans="1:6" x14ac:dyDescent="0.25">
      <c r="A638" s="20"/>
      <c r="B638" s="20"/>
      <c r="F638" s="21"/>
    </row>
    <row r="639" spans="1:6" x14ac:dyDescent="0.25">
      <c r="A639" s="20"/>
      <c r="B639" s="20"/>
      <c r="F639" s="21"/>
    </row>
    <row r="640" spans="1:6" x14ac:dyDescent="0.25">
      <c r="A640" s="20"/>
      <c r="B640" s="20"/>
      <c r="F640" s="21"/>
    </row>
    <row r="641" spans="1:6" x14ac:dyDescent="0.25">
      <c r="A641" s="20"/>
      <c r="B641" s="20"/>
      <c r="F641" s="21"/>
    </row>
    <row r="642" spans="1:6" x14ac:dyDescent="0.25">
      <c r="A642" s="20"/>
      <c r="B642" s="20"/>
      <c r="F642" s="21"/>
    </row>
    <row r="643" spans="1:6" x14ac:dyDescent="0.25">
      <c r="A643" s="20"/>
      <c r="B643" s="20"/>
      <c r="F643" s="21"/>
    </row>
    <row r="644" spans="1:6" x14ac:dyDescent="0.25">
      <c r="A644" s="20"/>
      <c r="B644" s="20"/>
      <c r="F644" s="21"/>
    </row>
    <row r="645" spans="1:6" x14ac:dyDescent="0.25">
      <c r="A645" s="20"/>
      <c r="B645" s="20"/>
      <c r="F645" s="21"/>
    </row>
    <row r="646" spans="1:6" x14ac:dyDescent="0.25">
      <c r="A646" s="20"/>
      <c r="B646" s="20"/>
      <c r="F646" s="21"/>
    </row>
    <row r="647" spans="1:6" x14ac:dyDescent="0.25">
      <c r="A647" s="20"/>
      <c r="B647" s="20"/>
      <c r="F647" s="21"/>
    </row>
    <row r="648" spans="1:6" x14ac:dyDescent="0.25">
      <c r="A648" s="20"/>
      <c r="B648" s="20"/>
      <c r="F648" s="21"/>
    </row>
    <row r="649" spans="1:6" x14ac:dyDescent="0.25">
      <c r="A649" s="20"/>
      <c r="B649" s="20"/>
      <c r="F649" s="21"/>
    </row>
    <row r="650" spans="1:6" x14ac:dyDescent="0.25">
      <c r="A650" s="20"/>
      <c r="B650" s="20"/>
      <c r="F650" s="21"/>
    </row>
    <row r="651" spans="1:6" x14ac:dyDescent="0.25">
      <c r="A651" s="20"/>
      <c r="B651" s="20"/>
      <c r="F651" s="21"/>
    </row>
    <row r="652" spans="1:6" x14ac:dyDescent="0.25">
      <c r="A652" s="20"/>
      <c r="B652" s="20"/>
      <c r="F652" s="21"/>
    </row>
    <row r="653" spans="1:6" x14ac:dyDescent="0.25">
      <c r="A653" s="20"/>
      <c r="B653" s="20"/>
      <c r="F653" s="21"/>
    </row>
    <row r="654" spans="1:6" x14ac:dyDescent="0.25">
      <c r="A654" s="20"/>
      <c r="B654" s="20"/>
      <c r="F654" s="21"/>
    </row>
    <row r="655" spans="1:6" x14ac:dyDescent="0.25">
      <c r="A655" s="20"/>
      <c r="B655" s="20"/>
      <c r="F655" s="21"/>
    </row>
    <row r="656" spans="1:6" x14ac:dyDescent="0.25">
      <c r="A656" s="20"/>
      <c r="B656" s="20"/>
      <c r="F656" s="21"/>
    </row>
    <row r="657" spans="1:6" x14ac:dyDescent="0.25">
      <c r="A657" s="20"/>
      <c r="B657" s="20"/>
      <c r="F657" s="21"/>
    </row>
    <row r="658" spans="1:6" x14ac:dyDescent="0.25">
      <c r="A658" s="20"/>
      <c r="B658" s="20"/>
      <c r="F658" s="21"/>
    </row>
    <row r="659" spans="1:6" x14ac:dyDescent="0.25">
      <c r="A659" s="20"/>
      <c r="B659" s="20"/>
      <c r="F659" s="21"/>
    </row>
    <row r="660" spans="1:6" x14ac:dyDescent="0.25">
      <c r="A660" s="20"/>
      <c r="B660" s="20"/>
      <c r="F660" s="21"/>
    </row>
    <row r="661" spans="1:6" x14ac:dyDescent="0.25">
      <c r="A661" s="20"/>
      <c r="B661" s="20"/>
      <c r="F661" s="21"/>
    </row>
    <row r="662" spans="1:6" x14ac:dyDescent="0.25">
      <c r="A662" s="20"/>
      <c r="B662" s="20"/>
      <c r="F662" s="21"/>
    </row>
    <row r="663" spans="1:6" x14ac:dyDescent="0.25">
      <c r="A663" s="20"/>
      <c r="B663" s="20"/>
      <c r="F663" s="21"/>
    </row>
    <row r="664" spans="1:6" x14ac:dyDescent="0.25">
      <c r="A664" s="20"/>
      <c r="B664" s="20"/>
      <c r="F664" s="21"/>
    </row>
    <row r="665" spans="1:6" x14ac:dyDescent="0.25">
      <c r="A665" s="20"/>
      <c r="B665" s="20"/>
      <c r="F665" s="21"/>
    </row>
    <row r="666" spans="1:6" x14ac:dyDescent="0.25">
      <c r="A666" s="20"/>
      <c r="B666" s="20"/>
      <c r="F666" s="21"/>
    </row>
    <row r="667" spans="1:6" x14ac:dyDescent="0.25">
      <c r="A667" s="20"/>
      <c r="B667" s="20"/>
      <c r="F667" s="21"/>
    </row>
    <row r="668" spans="1:6" x14ac:dyDescent="0.25">
      <c r="A668" s="20"/>
      <c r="B668" s="20"/>
      <c r="F668" s="21"/>
    </row>
    <row r="669" spans="1:6" x14ac:dyDescent="0.25">
      <c r="A669" s="20"/>
      <c r="B669" s="20"/>
      <c r="F669" s="21"/>
    </row>
    <row r="670" spans="1:6" x14ac:dyDescent="0.25">
      <c r="A670" s="20"/>
      <c r="B670" s="20"/>
      <c r="F670" s="21"/>
    </row>
    <row r="671" spans="1:6" x14ac:dyDescent="0.25">
      <c r="A671" s="20"/>
      <c r="B671" s="20"/>
      <c r="F671" s="21"/>
    </row>
    <row r="672" spans="1:6" x14ac:dyDescent="0.25">
      <c r="A672" s="20"/>
      <c r="B672" s="20"/>
      <c r="F672" s="21"/>
    </row>
    <row r="673" spans="1:6" x14ac:dyDescent="0.25">
      <c r="A673" s="20"/>
      <c r="B673" s="20"/>
      <c r="F673" s="21"/>
    </row>
    <row r="674" spans="1:6" x14ac:dyDescent="0.25">
      <c r="A674" s="20"/>
      <c r="B674" s="20"/>
      <c r="F674" s="21"/>
    </row>
    <row r="675" spans="1:6" x14ac:dyDescent="0.25">
      <c r="A675" s="20"/>
      <c r="B675" s="20"/>
      <c r="F675" s="21"/>
    </row>
    <row r="676" spans="1:6" x14ac:dyDescent="0.25">
      <c r="A676" s="20"/>
      <c r="B676" s="20"/>
      <c r="F676" s="21"/>
    </row>
    <row r="677" spans="1:6" x14ac:dyDescent="0.25">
      <c r="A677" s="20"/>
      <c r="B677" s="20"/>
      <c r="F677" s="21"/>
    </row>
    <row r="678" spans="1:6" x14ac:dyDescent="0.25">
      <c r="A678" s="20"/>
      <c r="B678" s="20"/>
      <c r="F678" s="21"/>
    </row>
    <row r="679" spans="1:6" x14ac:dyDescent="0.25">
      <c r="A679" s="20"/>
      <c r="B679" s="20"/>
      <c r="F679" s="21"/>
    </row>
    <row r="680" spans="1:6" x14ac:dyDescent="0.25">
      <c r="A680" s="20"/>
      <c r="B680" s="20"/>
      <c r="F680" s="21"/>
    </row>
    <row r="681" spans="1:6" x14ac:dyDescent="0.25">
      <c r="A681" s="20"/>
      <c r="B681" s="20"/>
      <c r="F681" s="21"/>
    </row>
    <row r="682" spans="1:6" x14ac:dyDescent="0.25">
      <c r="F682" s="21"/>
    </row>
    <row r="683" spans="1:6" x14ac:dyDescent="0.25">
      <c r="F683" s="21"/>
    </row>
    <row r="684" spans="1:6" x14ac:dyDescent="0.25">
      <c r="F684" s="21"/>
    </row>
    <row r="685" spans="1:6" x14ac:dyDescent="0.25">
      <c r="F685" s="21"/>
    </row>
    <row r="686" spans="1:6" x14ac:dyDescent="0.25">
      <c r="F686" s="21"/>
    </row>
    <row r="687" spans="1:6" x14ac:dyDescent="0.25">
      <c r="F687" s="21"/>
    </row>
    <row r="688" spans="1:6" x14ac:dyDescent="0.25">
      <c r="F688" s="21"/>
    </row>
    <row r="689" spans="6:6" x14ac:dyDescent="0.25">
      <c r="F689" s="21"/>
    </row>
    <row r="690" spans="6:6" x14ac:dyDescent="0.25">
      <c r="F690" s="21"/>
    </row>
    <row r="691" spans="6:6" x14ac:dyDescent="0.25">
      <c r="F691" s="21"/>
    </row>
    <row r="692" spans="6:6" x14ac:dyDescent="0.25">
      <c r="F692" s="21"/>
    </row>
    <row r="693" spans="6:6" x14ac:dyDescent="0.25">
      <c r="F693" s="21"/>
    </row>
    <row r="694" spans="6:6" x14ac:dyDescent="0.25">
      <c r="F694" s="21"/>
    </row>
    <row r="695" spans="6:6" x14ac:dyDescent="0.25">
      <c r="F695" s="21"/>
    </row>
    <row r="696" spans="6:6" x14ac:dyDescent="0.25">
      <c r="F696" s="21"/>
    </row>
    <row r="697" spans="6:6" x14ac:dyDescent="0.25">
      <c r="F697" s="21"/>
    </row>
    <row r="698" spans="6:6" x14ac:dyDescent="0.25">
      <c r="F698" s="21"/>
    </row>
    <row r="699" spans="6:6" x14ac:dyDescent="0.25">
      <c r="F699" s="21"/>
    </row>
    <row r="700" spans="6:6" x14ac:dyDescent="0.25">
      <c r="F700" s="21"/>
    </row>
    <row r="701" spans="6:6" x14ac:dyDescent="0.25">
      <c r="F701" s="21"/>
    </row>
    <row r="702" spans="6:6" x14ac:dyDescent="0.25">
      <c r="F702" s="21"/>
    </row>
    <row r="703" spans="6:6" x14ac:dyDescent="0.25">
      <c r="F703" s="21"/>
    </row>
    <row r="704" spans="6:6" x14ac:dyDescent="0.25">
      <c r="F704" s="21"/>
    </row>
    <row r="705" spans="6:6" x14ac:dyDescent="0.25">
      <c r="F705" s="21"/>
    </row>
    <row r="706" spans="6:6" x14ac:dyDescent="0.25">
      <c r="F706" s="21"/>
    </row>
    <row r="707" spans="6:6" x14ac:dyDescent="0.25">
      <c r="F707" s="21"/>
    </row>
    <row r="708" spans="6:6" x14ac:dyDescent="0.25">
      <c r="F708" s="21"/>
    </row>
    <row r="709" spans="6:6" x14ac:dyDescent="0.25">
      <c r="F709" s="21"/>
    </row>
    <row r="710" spans="6:6" x14ac:dyDescent="0.25">
      <c r="F710" s="21"/>
    </row>
    <row r="711" spans="6:6" x14ac:dyDescent="0.25">
      <c r="F711" s="21"/>
    </row>
    <row r="712" spans="6:6" x14ac:dyDescent="0.25">
      <c r="F712" s="21"/>
    </row>
    <row r="713" spans="6:6" x14ac:dyDescent="0.25">
      <c r="F713" s="21"/>
    </row>
    <row r="714" spans="6:6" x14ac:dyDescent="0.25">
      <c r="F714" s="21"/>
    </row>
    <row r="715" spans="6:6" x14ac:dyDescent="0.25">
      <c r="F715" s="21"/>
    </row>
    <row r="716" spans="6:6" x14ac:dyDescent="0.25">
      <c r="F716" s="21"/>
    </row>
    <row r="717" spans="6:6" x14ac:dyDescent="0.25">
      <c r="F717" s="21"/>
    </row>
    <row r="718" spans="6:6" x14ac:dyDescent="0.25">
      <c r="F718" s="21"/>
    </row>
    <row r="719" spans="6:6" x14ac:dyDescent="0.25">
      <c r="F719" s="21"/>
    </row>
    <row r="720" spans="6:6" x14ac:dyDescent="0.25">
      <c r="F720" s="21"/>
    </row>
    <row r="721" spans="6:6" x14ac:dyDescent="0.25">
      <c r="F721" s="21"/>
    </row>
    <row r="722" spans="6:6" x14ac:dyDescent="0.25">
      <c r="F722" s="21"/>
    </row>
    <row r="723" spans="6:6" x14ac:dyDescent="0.25">
      <c r="F723" s="21"/>
    </row>
    <row r="724" spans="6:6" x14ac:dyDescent="0.25">
      <c r="F724" s="21"/>
    </row>
    <row r="725" spans="6:6" x14ac:dyDescent="0.25">
      <c r="F725" s="21"/>
    </row>
    <row r="726" spans="6:6" x14ac:dyDescent="0.25">
      <c r="F726" s="21"/>
    </row>
    <row r="727" spans="6:6" x14ac:dyDescent="0.25">
      <c r="F727" s="21"/>
    </row>
    <row r="728" spans="6:6" x14ac:dyDescent="0.25">
      <c r="F728" s="21"/>
    </row>
    <row r="729" spans="6:6" x14ac:dyDescent="0.25">
      <c r="F729" s="21"/>
    </row>
    <row r="730" spans="6:6" x14ac:dyDescent="0.25">
      <c r="F730" s="21"/>
    </row>
    <row r="731" spans="6:6" x14ac:dyDescent="0.25">
      <c r="F731" s="21"/>
    </row>
    <row r="732" spans="6:6" x14ac:dyDescent="0.25">
      <c r="F732" s="21"/>
    </row>
    <row r="733" spans="6:6" x14ac:dyDescent="0.25">
      <c r="F733" s="21"/>
    </row>
    <row r="734" spans="6:6" x14ac:dyDescent="0.25">
      <c r="F734" s="21"/>
    </row>
    <row r="735" spans="6:6" x14ac:dyDescent="0.25">
      <c r="F735" s="21"/>
    </row>
    <row r="736" spans="6:6" x14ac:dyDescent="0.25">
      <c r="F736" s="21"/>
    </row>
    <row r="737" spans="6:6" x14ac:dyDescent="0.25">
      <c r="F737" s="21"/>
    </row>
    <row r="738" spans="6:6" x14ac:dyDescent="0.25">
      <c r="F738" s="21"/>
    </row>
    <row r="739" spans="6:6" x14ac:dyDescent="0.25">
      <c r="F739" s="21"/>
    </row>
    <row r="740" spans="6:6" x14ac:dyDescent="0.25">
      <c r="F740" s="21"/>
    </row>
    <row r="741" spans="6:6" x14ac:dyDescent="0.25">
      <c r="F741" s="21"/>
    </row>
    <row r="742" spans="6:6" x14ac:dyDescent="0.25">
      <c r="F742" s="21"/>
    </row>
    <row r="743" spans="6:6" x14ac:dyDescent="0.25">
      <c r="F743" s="21"/>
    </row>
    <row r="744" spans="6:6" x14ac:dyDescent="0.25">
      <c r="F744" s="21"/>
    </row>
    <row r="745" spans="6:6" x14ac:dyDescent="0.25">
      <c r="F745" s="21"/>
    </row>
    <row r="746" spans="6:6" x14ac:dyDescent="0.25">
      <c r="F746" s="21"/>
    </row>
    <row r="747" spans="6:6" x14ac:dyDescent="0.25">
      <c r="F747" s="21"/>
    </row>
    <row r="748" spans="6:6" x14ac:dyDescent="0.25">
      <c r="F748" s="21"/>
    </row>
    <row r="749" spans="6:6" x14ac:dyDescent="0.25">
      <c r="F749" s="21"/>
    </row>
    <row r="750" spans="6:6" x14ac:dyDescent="0.25">
      <c r="F750" s="21"/>
    </row>
    <row r="751" spans="6:6" x14ac:dyDescent="0.25">
      <c r="F751" s="21"/>
    </row>
    <row r="752" spans="6:6" x14ac:dyDescent="0.25">
      <c r="F752" s="21"/>
    </row>
    <row r="753" spans="6:6" x14ac:dyDescent="0.25">
      <c r="F753" s="21"/>
    </row>
    <row r="754" spans="6:6" x14ac:dyDescent="0.25">
      <c r="F754" s="21"/>
    </row>
    <row r="755" spans="6:6" x14ac:dyDescent="0.25">
      <c r="F755" s="21"/>
    </row>
    <row r="756" spans="6:6" x14ac:dyDescent="0.25">
      <c r="F756" s="21"/>
    </row>
    <row r="757" spans="6:6" x14ac:dyDescent="0.25">
      <c r="F757" s="21"/>
    </row>
    <row r="758" spans="6:6" x14ac:dyDescent="0.25">
      <c r="F758" s="21"/>
    </row>
    <row r="759" spans="6:6" x14ac:dyDescent="0.25">
      <c r="F759" s="21"/>
    </row>
    <row r="760" spans="6:6" x14ac:dyDescent="0.25">
      <c r="F760" s="21"/>
    </row>
    <row r="761" spans="6:6" x14ac:dyDescent="0.25">
      <c r="F761" s="21"/>
    </row>
    <row r="762" spans="6:6" x14ac:dyDescent="0.25">
      <c r="F762" s="21"/>
    </row>
    <row r="763" spans="6:6" x14ac:dyDescent="0.25">
      <c r="F763" s="21"/>
    </row>
    <row r="764" spans="6:6" x14ac:dyDescent="0.25">
      <c r="F764" s="21"/>
    </row>
    <row r="765" spans="6:6" x14ac:dyDescent="0.25">
      <c r="F765" s="21"/>
    </row>
    <row r="766" spans="6:6" x14ac:dyDescent="0.25">
      <c r="F766" s="21"/>
    </row>
    <row r="767" spans="6:6" x14ac:dyDescent="0.25">
      <c r="F767" s="21"/>
    </row>
    <row r="768" spans="6:6" x14ac:dyDescent="0.25">
      <c r="F768" s="21"/>
    </row>
    <row r="769" spans="6:6" x14ac:dyDescent="0.25">
      <c r="F769" s="21"/>
    </row>
    <row r="770" spans="6:6" x14ac:dyDescent="0.25">
      <c r="F770" s="21"/>
    </row>
    <row r="771" spans="6:6" x14ac:dyDescent="0.25">
      <c r="F771" s="21"/>
    </row>
    <row r="772" spans="6:6" x14ac:dyDescent="0.25">
      <c r="F772" s="21"/>
    </row>
    <row r="773" spans="6:6" x14ac:dyDescent="0.25">
      <c r="F773" s="21"/>
    </row>
    <row r="774" spans="6:6" x14ac:dyDescent="0.25">
      <c r="F774" s="21"/>
    </row>
    <row r="775" spans="6:6" x14ac:dyDescent="0.25">
      <c r="F775" s="21"/>
    </row>
    <row r="776" spans="6:6" x14ac:dyDescent="0.25">
      <c r="F776" s="21"/>
    </row>
    <row r="777" spans="6:6" x14ac:dyDescent="0.25">
      <c r="F777" s="21"/>
    </row>
    <row r="778" spans="6:6" x14ac:dyDescent="0.25">
      <c r="F778" s="21"/>
    </row>
    <row r="779" spans="6:6" x14ac:dyDescent="0.25">
      <c r="F779" s="21"/>
    </row>
    <row r="780" spans="6:6" x14ac:dyDescent="0.25">
      <c r="F780" s="21"/>
    </row>
    <row r="781" spans="6:6" x14ac:dyDescent="0.25">
      <c r="F781" s="21"/>
    </row>
    <row r="782" spans="6:6" x14ac:dyDescent="0.25">
      <c r="F782" s="21"/>
    </row>
    <row r="783" spans="6:6" x14ac:dyDescent="0.25">
      <c r="F783" s="21"/>
    </row>
    <row r="784" spans="6:6" x14ac:dyDescent="0.25">
      <c r="F784" s="21"/>
    </row>
    <row r="785" spans="6:6" x14ac:dyDescent="0.25">
      <c r="F785" s="21"/>
    </row>
    <row r="786" spans="6:6" x14ac:dyDescent="0.25">
      <c r="F786" s="21"/>
    </row>
    <row r="787" spans="6:6" x14ac:dyDescent="0.25">
      <c r="F787" s="21"/>
    </row>
    <row r="788" spans="6:6" x14ac:dyDescent="0.25">
      <c r="F788" s="21"/>
    </row>
    <row r="789" spans="6:6" x14ac:dyDescent="0.25">
      <c r="F789" s="21"/>
    </row>
    <row r="790" spans="6:6" x14ac:dyDescent="0.25">
      <c r="F790" s="21"/>
    </row>
    <row r="791" spans="6:6" x14ac:dyDescent="0.25">
      <c r="F791" s="21"/>
    </row>
    <row r="792" spans="6:6" x14ac:dyDescent="0.25">
      <c r="F792" s="21"/>
    </row>
    <row r="793" spans="6:6" x14ac:dyDescent="0.25">
      <c r="F793" s="21"/>
    </row>
    <row r="794" spans="6:6" x14ac:dyDescent="0.25">
      <c r="F794" s="21"/>
    </row>
    <row r="795" spans="6:6" x14ac:dyDescent="0.25">
      <c r="F795" s="21"/>
    </row>
    <row r="796" spans="6:6" x14ac:dyDescent="0.25">
      <c r="F796" s="21"/>
    </row>
    <row r="797" spans="6:6" x14ac:dyDescent="0.25">
      <c r="F797" s="21"/>
    </row>
    <row r="798" spans="6:6" x14ac:dyDescent="0.25">
      <c r="F798" s="21"/>
    </row>
    <row r="799" spans="6:6" x14ac:dyDescent="0.25">
      <c r="F799" s="21"/>
    </row>
    <row r="800" spans="6:6" x14ac:dyDescent="0.25">
      <c r="F800" s="21"/>
    </row>
    <row r="801" spans="6:6" x14ac:dyDescent="0.25">
      <c r="F801" s="21"/>
    </row>
    <row r="802" spans="6:6" x14ac:dyDescent="0.25">
      <c r="F802" s="21"/>
    </row>
    <row r="803" spans="6:6" x14ac:dyDescent="0.25">
      <c r="F803" s="21"/>
    </row>
    <row r="804" spans="6:6" x14ac:dyDescent="0.25">
      <c r="F804" s="21"/>
    </row>
    <row r="805" spans="6:6" x14ac:dyDescent="0.25">
      <c r="F805" s="21"/>
    </row>
    <row r="806" spans="6:6" x14ac:dyDescent="0.25">
      <c r="F806" s="21"/>
    </row>
    <row r="807" spans="6:6" x14ac:dyDescent="0.25">
      <c r="F807" s="21"/>
    </row>
    <row r="808" spans="6:6" x14ac:dyDescent="0.25">
      <c r="F808" s="21"/>
    </row>
    <row r="809" spans="6:6" x14ac:dyDescent="0.25">
      <c r="F809" s="21"/>
    </row>
    <row r="810" spans="6:6" x14ac:dyDescent="0.25">
      <c r="F810" s="21"/>
    </row>
    <row r="811" spans="6:6" x14ac:dyDescent="0.25">
      <c r="F811" s="21"/>
    </row>
    <row r="812" spans="6:6" x14ac:dyDescent="0.25">
      <c r="F812" s="21"/>
    </row>
    <row r="813" spans="6:6" x14ac:dyDescent="0.25">
      <c r="F813" s="21"/>
    </row>
    <row r="814" spans="6:6" x14ac:dyDescent="0.25">
      <c r="F814" s="21"/>
    </row>
    <row r="815" spans="6:6" x14ac:dyDescent="0.25">
      <c r="F815" s="21"/>
    </row>
    <row r="816" spans="6:6" x14ac:dyDescent="0.25">
      <c r="F816" s="21"/>
    </row>
    <row r="817" spans="6:6" x14ac:dyDescent="0.25">
      <c r="F817" s="21"/>
    </row>
    <row r="818" spans="6:6" x14ac:dyDescent="0.25">
      <c r="F818" s="21"/>
    </row>
    <row r="819" spans="6:6" x14ac:dyDescent="0.25">
      <c r="F819" s="21"/>
    </row>
    <row r="820" spans="6:6" x14ac:dyDescent="0.25">
      <c r="F820" s="21"/>
    </row>
    <row r="821" spans="6:6" x14ac:dyDescent="0.25">
      <c r="F821" s="21"/>
    </row>
    <row r="822" spans="6:6" x14ac:dyDescent="0.25">
      <c r="F822" s="21"/>
    </row>
    <row r="823" spans="6:6" x14ac:dyDescent="0.25">
      <c r="F823" s="21"/>
    </row>
    <row r="824" spans="6:6" x14ac:dyDescent="0.25">
      <c r="F824" s="21"/>
    </row>
    <row r="825" spans="6:6" x14ac:dyDescent="0.25">
      <c r="F825" s="21"/>
    </row>
    <row r="826" spans="6:6" x14ac:dyDescent="0.25">
      <c r="F826" s="21"/>
    </row>
    <row r="827" spans="6:6" x14ac:dyDescent="0.25">
      <c r="F827" s="21"/>
    </row>
    <row r="828" spans="6:6" x14ac:dyDescent="0.25">
      <c r="F828" s="21"/>
    </row>
    <row r="829" spans="6:6" x14ac:dyDescent="0.25">
      <c r="F829" s="21"/>
    </row>
    <row r="830" spans="6:6" x14ac:dyDescent="0.25">
      <c r="F830" s="21"/>
    </row>
    <row r="831" spans="6:6" x14ac:dyDescent="0.25">
      <c r="F831" s="21"/>
    </row>
    <row r="832" spans="6:6" x14ac:dyDescent="0.25">
      <c r="F832" s="21"/>
    </row>
    <row r="833" spans="6:6" x14ac:dyDescent="0.25">
      <c r="F833" s="21"/>
    </row>
    <row r="834" spans="6:6" x14ac:dyDescent="0.25">
      <c r="F834" s="21"/>
    </row>
    <row r="835" spans="6:6" x14ac:dyDescent="0.25">
      <c r="F835" s="21"/>
    </row>
    <row r="836" spans="6:6" x14ac:dyDescent="0.25">
      <c r="F836" s="21"/>
    </row>
    <row r="837" spans="6:6" x14ac:dyDescent="0.25">
      <c r="F837" s="21"/>
    </row>
    <row r="838" spans="6:6" x14ac:dyDescent="0.25">
      <c r="F838" s="21"/>
    </row>
    <row r="839" spans="6:6" x14ac:dyDescent="0.25">
      <c r="F839" s="21"/>
    </row>
    <row r="840" spans="6:6" x14ac:dyDescent="0.25">
      <c r="F840" s="21"/>
    </row>
    <row r="841" spans="6:6" x14ac:dyDescent="0.25">
      <c r="F841" s="21"/>
    </row>
    <row r="842" spans="6:6" x14ac:dyDescent="0.25">
      <c r="F842" s="21"/>
    </row>
    <row r="843" spans="6:6" x14ac:dyDescent="0.25">
      <c r="F843" s="21"/>
    </row>
    <row r="844" spans="6:6" x14ac:dyDescent="0.25">
      <c r="F844" s="21"/>
    </row>
    <row r="845" spans="6:6" x14ac:dyDescent="0.25">
      <c r="F845" s="21"/>
    </row>
    <row r="846" spans="6:6" x14ac:dyDescent="0.25">
      <c r="F846" s="21"/>
    </row>
    <row r="847" spans="6:6" x14ac:dyDescent="0.25">
      <c r="F847" s="21"/>
    </row>
    <row r="848" spans="6:6" x14ac:dyDescent="0.25">
      <c r="F848" s="21"/>
    </row>
    <row r="849" spans="6:6" x14ac:dyDescent="0.25">
      <c r="F849" s="21"/>
    </row>
    <row r="850" spans="6:6" x14ac:dyDescent="0.25">
      <c r="F850" s="21"/>
    </row>
    <row r="851" spans="6:6" x14ac:dyDescent="0.25">
      <c r="F851" s="21"/>
    </row>
    <row r="852" spans="6:6" x14ac:dyDescent="0.25">
      <c r="F852" s="21"/>
    </row>
    <row r="853" spans="6:6" x14ac:dyDescent="0.25">
      <c r="F853" s="21"/>
    </row>
    <row r="854" spans="6:6" x14ac:dyDescent="0.25">
      <c r="F854" s="21"/>
    </row>
    <row r="855" spans="6:6" x14ac:dyDescent="0.25">
      <c r="F855" s="21"/>
    </row>
    <row r="856" spans="6:6" x14ac:dyDescent="0.25">
      <c r="F856" s="21"/>
    </row>
    <row r="857" spans="6:6" x14ac:dyDescent="0.25">
      <c r="F857" s="21"/>
    </row>
    <row r="858" spans="6:6" x14ac:dyDescent="0.25">
      <c r="F858" s="21"/>
    </row>
    <row r="859" spans="6:6" x14ac:dyDescent="0.25">
      <c r="F859" s="21"/>
    </row>
    <row r="860" spans="6:6" x14ac:dyDescent="0.25">
      <c r="F860" s="21"/>
    </row>
    <row r="861" spans="6:6" x14ac:dyDescent="0.25">
      <c r="F861" s="21"/>
    </row>
    <row r="862" spans="6:6" x14ac:dyDescent="0.25">
      <c r="F862" s="21"/>
    </row>
    <row r="863" spans="6:6" x14ac:dyDescent="0.25">
      <c r="F863" s="21"/>
    </row>
    <row r="864" spans="6:6" x14ac:dyDescent="0.25">
      <c r="F864" s="21"/>
    </row>
    <row r="865" spans="6:6" x14ac:dyDescent="0.25">
      <c r="F865" s="21"/>
    </row>
    <row r="866" spans="6:6" x14ac:dyDescent="0.25">
      <c r="F866" s="21"/>
    </row>
    <row r="867" spans="6:6" x14ac:dyDescent="0.25">
      <c r="F867" s="21"/>
    </row>
    <row r="868" spans="6:6" x14ac:dyDescent="0.25">
      <c r="F868" s="21"/>
    </row>
    <row r="869" spans="6:6" x14ac:dyDescent="0.25">
      <c r="F869" s="21"/>
    </row>
    <row r="870" spans="6:6" x14ac:dyDescent="0.25">
      <c r="F870" s="21"/>
    </row>
    <row r="871" spans="6:6" x14ac:dyDescent="0.25">
      <c r="F871" s="21"/>
    </row>
    <row r="872" spans="6:6" x14ac:dyDescent="0.25">
      <c r="F872" s="21"/>
    </row>
    <row r="873" spans="6:6" x14ac:dyDescent="0.25">
      <c r="F873" s="21"/>
    </row>
    <row r="874" spans="6:6" x14ac:dyDescent="0.25">
      <c r="F874" s="21"/>
    </row>
    <row r="875" spans="6:6" x14ac:dyDescent="0.25">
      <c r="F875" s="21"/>
    </row>
    <row r="876" spans="6:6" x14ac:dyDescent="0.25">
      <c r="F876" s="21"/>
    </row>
    <row r="877" spans="6:6" x14ac:dyDescent="0.25">
      <c r="F877" s="21"/>
    </row>
    <row r="878" spans="6:6" x14ac:dyDescent="0.25">
      <c r="F878" s="21"/>
    </row>
    <row r="879" spans="6:6" x14ac:dyDescent="0.25">
      <c r="F879" s="21"/>
    </row>
    <row r="880" spans="6:6" x14ac:dyDescent="0.25">
      <c r="F880" s="21"/>
    </row>
    <row r="881" spans="6:6" x14ac:dyDescent="0.25">
      <c r="F881" s="21"/>
    </row>
    <row r="882" spans="6:6" x14ac:dyDescent="0.25">
      <c r="F882" s="21"/>
    </row>
    <row r="883" spans="6:6" x14ac:dyDescent="0.25">
      <c r="F883" s="21"/>
    </row>
    <row r="884" spans="6:6" x14ac:dyDescent="0.25">
      <c r="F884" s="21"/>
    </row>
    <row r="885" spans="6:6" x14ac:dyDescent="0.25">
      <c r="F885" s="21"/>
    </row>
    <row r="886" spans="6:6" x14ac:dyDescent="0.25">
      <c r="F886" s="21"/>
    </row>
    <row r="887" spans="6:6" x14ac:dyDescent="0.25">
      <c r="F887" s="21"/>
    </row>
    <row r="888" spans="6:6" x14ac:dyDescent="0.25">
      <c r="F888" s="21"/>
    </row>
    <row r="889" spans="6:6" x14ac:dyDescent="0.25">
      <c r="F889" s="21"/>
    </row>
    <row r="890" spans="6:6" x14ac:dyDescent="0.25">
      <c r="F890" s="21"/>
    </row>
    <row r="891" spans="6:6" x14ac:dyDescent="0.25">
      <c r="F891" s="21"/>
    </row>
    <row r="892" spans="6:6" x14ac:dyDescent="0.25">
      <c r="F892" s="21"/>
    </row>
    <row r="893" spans="6:6" x14ac:dyDescent="0.25">
      <c r="F893" s="21"/>
    </row>
    <row r="894" spans="6:6" x14ac:dyDescent="0.25">
      <c r="F894" s="21"/>
    </row>
    <row r="895" spans="6:6" x14ac:dyDescent="0.25">
      <c r="F895" s="21"/>
    </row>
    <row r="896" spans="6:6" x14ac:dyDescent="0.25">
      <c r="F896" s="21"/>
    </row>
    <row r="897" spans="6:6" x14ac:dyDescent="0.25">
      <c r="F897" s="21"/>
    </row>
    <row r="898" spans="6:6" x14ac:dyDescent="0.25">
      <c r="F898" s="21"/>
    </row>
    <row r="899" spans="6:6" x14ac:dyDescent="0.25">
      <c r="F899" s="21"/>
    </row>
    <row r="900" spans="6:6" x14ac:dyDescent="0.25">
      <c r="F900" s="21"/>
    </row>
    <row r="901" spans="6:6" x14ac:dyDescent="0.25">
      <c r="F901" s="21"/>
    </row>
    <row r="902" spans="6:6" x14ac:dyDescent="0.25">
      <c r="F902" s="21"/>
    </row>
    <row r="903" spans="6:6" x14ac:dyDescent="0.25">
      <c r="F903" s="21"/>
    </row>
    <row r="904" spans="6:6" x14ac:dyDescent="0.25">
      <c r="F904" s="21"/>
    </row>
    <row r="905" spans="6:6" x14ac:dyDescent="0.25">
      <c r="F905" s="21"/>
    </row>
    <row r="906" spans="6:6" x14ac:dyDescent="0.25">
      <c r="F906" s="21"/>
    </row>
    <row r="907" spans="6:6" x14ac:dyDescent="0.25">
      <c r="F907" s="21"/>
    </row>
    <row r="908" spans="6:6" x14ac:dyDescent="0.25">
      <c r="F908" s="21"/>
    </row>
    <row r="909" spans="6:6" x14ac:dyDescent="0.25">
      <c r="F909" s="21"/>
    </row>
    <row r="910" spans="6:6" x14ac:dyDescent="0.25">
      <c r="F910" s="21"/>
    </row>
    <row r="911" spans="6:6" x14ac:dyDescent="0.25">
      <c r="F911" s="21"/>
    </row>
    <row r="912" spans="6:6" x14ac:dyDescent="0.25">
      <c r="F912" s="21"/>
    </row>
    <row r="913" spans="6:6" x14ac:dyDescent="0.25">
      <c r="F913" s="21"/>
    </row>
    <row r="914" spans="6:6" x14ac:dyDescent="0.25">
      <c r="F914" s="21"/>
    </row>
    <row r="915" spans="6:6" x14ac:dyDescent="0.25">
      <c r="F915" s="21"/>
    </row>
    <row r="916" spans="6:6" x14ac:dyDescent="0.25">
      <c r="F916" s="21"/>
    </row>
    <row r="917" spans="6:6" x14ac:dyDescent="0.25">
      <c r="F917" s="21"/>
    </row>
    <row r="918" spans="6:6" x14ac:dyDescent="0.25">
      <c r="F918" s="21"/>
    </row>
    <row r="919" spans="6:6" x14ac:dyDescent="0.25">
      <c r="F919" s="21"/>
    </row>
    <row r="920" spans="6:6" x14ac:dyDescent="0.25">
      <c r="F920" s="21"/>
    </row>
    <row r="921" spans="6:6" x14ac:dyDescent="0.25">
      <c r="F921" s="21"/>
    </row>
    <row r="922" spans="6:6" x14ac:dyDescent="0.25">
      <c r="F922" s="21"/>
    </row>
    <row r="923" spans="6:6" x14ac:dyDescent="0.25">
      <c r="F923" s="21"/>
    </row>
    <row r="924" spans="6:6" x14ac:dyDescent="0.25">
      <c r="F924" s="21"/>
    </row>
    <row r="925" spans="6:6" x14ac:dyDescent="0.25">
      <c r="F925" s="21"/>
    </row>
    <row r="926" spans="6:6" x14ac:dyDescent="0.25">
      <c r="F926" s="21"/>
    </row>
    <row r="927" spans="6:6" x14ac:dyDescent="0.25">
      <c r="F927" s="21"/>
    </row>
    <row r="928" spans="6:6" x14ac:dyDescent="0.25">
      <c r="F928" s="21"/>
    </row>
    <row r="929" spans="6:6" x14ac:dyDescent="0.25">
      <c r="F929" s="21"/>
    </row>
    <row r="930" spans="6:6" x14ac:dyDescent="0.25">
      <c r="F930" s="21"/>
    </row>
    <row r="931" spans="6:6" x14ac:dyDescent="0.25">
      <c r="F931" s="21"/>
    </row>
    <row r="932" spans="6:6" x14ac:dyDescent="0.25">
      <c r="F932" s="21"/>
    </row>
    <row r="933" spans="6:6" x14ac:dyDescent="0.25">
      <c r="F933" s="21"/>
    </row>
    <row r="934" spans="6:6" x14ac:dyDescent="0.25">
      <c r="F934" s="21"/>
    </row>
    <row r="935" spans="6:6" x14ac:dyDescent="0.25">
      <c r="F935" s="21"/>
    </row>
    <row r="936" spans="6:6" x14ac:dyDescent="0.25">
      <c r="F936" s="21"/>
    </row>
    <row r="937" spans="6:6" x14ac:dyDescent="0.25">
      <c r="F937" s="21"/>
    </row>
    <row r="938" spans="6:6" x14ac:dyDescent="0.25">
      <c r="F938" s="21"/>
    </row>
    <row r="939" spans="6:6" x14ac:dyDescent="0.25">
      <c r="F939" s="21"/>
    </row>
    <row r="940" spans="6:6" x14ac:dyDescent="0.25">
      <c r="F940" s="21"/>
    </row>
    <row r="941" spans="6:6" x14ac:dyDescent="0.25">
      <c r="F941" s="21"/>
    </row>
    <row r="942" spans="6:6" x14ac:dyDescent="0.25">
      <c r="F942" s="21"/>
    </row>
    <row r="943" spans="6:6" x14ac:dyDescent="0.25">
      <c r="F943" s="21"/>
    </row>
    <row r="944" spans="6:6" x14ac:dyDescent="0.25">
      <c r="F944" s="21"/>
    </row>
    <row r="945" spans="6:6" x14ac:dyDescent="0.25">
      <c r="F945" s="21"/>
    </row>
    <row r="946" spans="6:6" x14ac:dyDescent="0.25">
      <c r="F946" s="21"/>
    </row>
    <row r="947" spans="6:6" x14ac:dyDescent="0.25">
      <c r="F947" s="21"/>
    </row>
    <row r="948" spans="6:6" x14ac:dyDescent="0.25">
      <c r="F948" s="21"/>
    </row>
    <row r="949" spans="6:6" x14ac:dyDescent="0.25">
      <c r="F949" s="21"/>
    </row>
    <row r="950" spans="6:6" x14ac:dyDescent="0.25">
      <c r="F950" s="21"/>
    </row>
    <row r="951" spans="6:6" x14ac:dyDescent="0.25">
      <c r="F951" s="21"/>
    </row>
    <row r="952" spans="6:6" x14ac:dyDescent="0.25">
      <c r="F952" s="21"/>
    </row>
    <row r="953" spans="6:6" x14ac:dyDescent="0.25">
      <c r="F953" s="21"/>
    </row>
    <row r="954" spans="6:6" x14ac:dyDescent="0.25">
      <c r="F954" s="21"/>
    </row>
    <row r="955" spans="6:6" x14ac:dyDescent="0.25">
      <c r="F955" s="21"/>
    </row>
    <row r="956" spans="6:6" x14ac:dyDescent="0.25">
      <c r="F956" s="21"/>
    </row>
    <row r="957" spans="6:6" x14ac:dyDescent="0.25">
      <c r="F957" s="21"/>
    </row>
    <row r="958" spans="6:6" x14ac:dyDescent="0.25">
      <c r="F958" s="21"/>
    </row>
    <row r="959" spans="6:6" x14ac:dyDescent="0.25">
      <c r="F959" s="21"/>
    </row>
    <row r="960" spans="6:6" x14ac:dyDescent="0.25">
      <c r="F960" s="21"/>
    </row>
    <row r="961" spans="6:6" x14ac:dyDescent="0.25">
      <c r="F961" s="21"/>
    </row>
    <row r="962" spans="6:6" x14ac:dyDescent="0.25">
      <c r="F962" s="21"/>
    </row>
    <row r="963" spans="6:6" x14ac:dyDescent="0.25">
      <c r="F963" s="21"/>
    </row>
    <row r="964" spans="6:6" x14ac:dyDescent="0.25">
      <c r="F964" s="21"/>
    </row>
    <row r="965" spans="6:6" x14ac:dyDescent="0.25">
      <c r="F965" s="21"/>
    </row>
    <row r="966" spans="6:6" x14ac:dyDescent="0.25">
      <c r="F966" s="21"/>
    </row>
    <row r="967" spans="6:6" x14ac:dyDescent="0.25">
      <c r="F967" s="21"/>
    </row>
    <row r="968" spans="6:6" x14ac:dyDescent="0.25">
      <c r="F968" s="21"/>
    </row>
    <row r="969" spans="6:6" x14ac:dyDescent="0.25">
      <c r="F969" s="21"/>
    </row>
    <row r="970" spans="6:6" x14ac:dyDescent="0.25">
      <c r="F970" s="21"/>
    </row>
    <row r="971" spans="6:6" x14ac:dyDescent="0.25">
      <c r="F971" s="21"/>
    </row>
    <row r="972" spans="6:6" x14ac:dyDescent="0.25">
      <c r="F972" s="21"/>
    </row>
  </sheetData>
  <phoneticPr fontId="14" type="noConversion"/>
  <dataValidations count="1">
    <dataValidation allowBlank="1" showInputMessage="1" showErrorMessage="1" prompt="Title is automatically updated in this cell" sqref="A1:B1" xr:uid="{D17AF952-6DAD-45FC-9920-DBE4617CB746}"/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3.8" x14ac:dyDescent="0.25"/>
  <cols>
    <col min="1" max="1" width="1.5" customWidth="1"/>
  </cols>
  <sheetData>
    <row r="2" spans="2:2" x14ac:dyDescent="0.25">
      <c r="B2" t="s">
        <v>27</v>
      </c>
    </row>
    <row r="4" spans="2:2" x14ac:dyDescent="0.25">
      <c r="B4" s="4">
        <f>MIN(1,1-B5)</f>
        <v>0.50186666666666668</v>
      </c>
    </row>
    <row r="5" spans="2:2" x14ac:dyDescent="0.25">
      <c r="B5" s="4">
        <f>MIN(TotalMonthlyExpenses/TotalMonthlyIncome,1)</f>
        <v>0.49813333333333332</v>
      </c>
    </row>
    <row r="6" spans="2:2" x14ac:dyDescent="0.25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TM10000134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</vt:i4>
      </vt:variant>
    </vt:vector>
  </HeadingPairs>
  <TitlesOfParts>
    <vt:vector size="34" baseType="lpstr">
      <vt:lpstr>Summary (2)</vt:lpstr>
      <vt:lpstr>Summary</vt:lpstr>
      <vt:lpstr>Monthly Income</vt:lpstr>
      <vt:lpstr>Monthly Savings</vt:lpstr>
      <vt:lpstr>Monthly Expenses</vt:lpstr>
      <vt:lpstr>Expense Details</vt:lpstr>
      <vt:lpstr>Chart Data</vt:lpstr>
      <vt:lpstr>'Summary (2)'!BudgetTitle</vt:lpstr>
      <vt:lpstr>BudgetTitle</vt:lpstr>
      <vt:lpstr>'Summary (2)'!ColumnTitleRegion1..C4.1</vt:lpstr>
      <vt:lpstr>ColumnTitleRegion1..C4.1</vt:lpstr>
      <vt:lpstr>'Summary (2)'!ColumnTitleRegion2..C6.1</vt:lpstr>
      <vt:lpstr>ColumnTitleRegion2..C6.1</vt:lpstr>
      <vt:lpstr>'Summary (2)'!ColumnTitleRegion3..C8.1</vt:lpstr>
      <vt:lpstr>ColumnTitleRegion3..C8.1</vt:lpstr>
      <vt:lpstr>'Summary (2)'!ColumnTitleRegion4..C10.1</vt:lpstr>
      <vt:lpstr>ColumnTitleRegion4..C10.1</vt:lpstr>
      <vt:lpstr>Percentage_of_Income_Spent</vt:lpstr>
      <vt:lpstr>'Monthly Expenses'!Print_Titles</vt:lpstr>
      <vt:lpstr>'Monthly Income'!Print_Titles</vt:lpstr>
      <vt:lpstr>'Monthly Savings'!Print_Titles</vt:lpstr>
      <vt:lpstr>'Summary (2)'!Title2</vt:lpstr>
      <vt:lpstr>Title2</vt:lpstr>
      <vt:lpstr>'Summary (2)'!Title3</vt:lpstr>
      <vt:lpstr>Title3</vt:lpstr>
      <vt:lpstr>'Summary (2)'!Title4</vt:lpstr>
      <vt:lpstr>Title4</vt:lpstr>
      <vt:lpstr>'Summary (2)'!TotalMonthlyExpenses</vt:lpstr>
      <vt:lpstr>TotalMonthlyExpenses</vt:lpstr>
      <vt:lpstr>'Summary (2)'!TotalMonthlyIncome</vt:lpstr>
      <vt:lpstr>TotalMonthlyIncome</vt:lpstr>
      <vt:lpstr>'Summary (2)'!TotalMonthlySavings</vt:lpstr>
      <vt:lpstr>TotalMonthlySavings</vt:lpstr>
      <vt:lpstr>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2021-12-28T18:58:54Z</dcterms:created>
  <dcterms:modified xsi:type="dcterms:W3CDTF">2022-05-02T13:39:09Z</dcterms:modified>
</cp:coreProperties>
</file>